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四年制轻化环境类教学计划" sheetId="1" r:id="rId1"/>
    <sheet name="Sheet1" sheetId="2" r:id="rId2"/>
  </sheets>
  <definedNames>
    <definedName name="OLE_LINK2" localSheetId="0">'四年制轻化环境类教学计划'!$C$74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71" authorId="0">
      <text>
        <r>
          <rPr>
            <sz val="9"/>
            <rFont val="宋体"/>
            <family val="0"/>
          </rPr>
          <t>原为24，经咨询余逸修改为16----2013.6.8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71" authorId="0">
      <text>
        <r>
          <rPr>
            <sz val="9"/>
            <rFont val="宋体"/>
            <family val="0"/>
          </rPr>
          <t>原为24，经咨询余逸修改为16----2013.6.8</t>
        </r>
      </text>
    </comment>
  </commentList>
</comments>
</file>

<file path=xl/sharedStrings.xml><?xml version="1.0" encoding="utf-8"?>
<sst xmlns="http://schemas.openxmlformats.org/spreadsheetml/2006/main" count="962" uniqueCount="278">
  <si>
    <t>化学环境类创新班2011教学计划</t>
  </si>
  <si>
    <t>一、各教学环节学时学分分配表</t>
  </si>
  <si>
    <t>类  别</t>
  </si>
  <si>
    <t>课程性质</t>
  </si>
  <si>
    <t>学分</t>
  </si>
  <si>
    <t>学时</t>
  </si>
  <si>
    <t>周数</t>
  </si>
  <si>
    <t>学分比例%</t>
  </si>
  <si>
    <t>各学期计划学分</t>
  </si>
  <si>
    <t>一</t>
  </si>
  <si>
    <t>二</t>
  </si>
  <si>
    <t>三</t>
  </si>
  <si>
    <t>四</t>
  </si>
  <si>
    <t>五</t>
  </si>
  <si>
    <t>六</t>
  </si>
  <si>
    <t>七</t>
  </si>
  <si>
    <t>八</t>
  </si>
  <si>
    <t>课内理论教学(含课内实践）</t>
  </si>
  <si>
    <t>公共基础必修课</t>
  </si>
  <si>
    <t>专业基础必修课</t>
  </si>
  <si>
    <t>专业基础选修课(至少)</t>
  </si>
  <si>
    <t>专业必修课</t>
  </si>
  <si>
    <t>专业选修课(至少)</t>
  </si>
  <si>
    <t>公共选修课</t>
  </si>
  <si>
    <t>人文社科类</t>
  </si>
  <si>
    <t>自然科学与工程技术类</t>
  </si>
  <si>
    <t>小 计</t>
  </si>
  <si>
    <t>各学期课内理论教学周数</t>
  </si>
  <si>
    <t>各学期平均最低周学分</t>
  </si>
  <si>
    <t>课内独立实践教学</t>
  </si>
  <si>
    <t>实验实习实训（必修）</t>
  </si>
  <si>
    <t>设计或论文（必修）</t>
  </si>
  <si>
    <t>实验实习实训（选修）</t>
  </si>
  <si>
    <t>设计或论文（选修）</t>
  </si>
  <si>
    <t>小计</t>
  </si>
  <si>
    <t>最低毕业学分</t>
  </si>
  <si>
    <t>课外教学</t>
  </si>
  <si>
    <t>“思政课”课外导读</t>
  </si>
  <si>
    <t>入学教育</t>
  </si>
  <si>
    <t>公益活动</t>
  </si>
  <si>
    <t>社会实践</t>
  </si>
  <si>
    <t>毕业教育</t>
  </si>
  <si>
    <t>手工绘图实训</t>
  </si>
  <si>
    <t>二、课内教学计划</t>
  </si>
  <si>
    <t>课程代码</t>
  </si>
  <si>
    <t>课程名称（中/英文）</t>
  </si>
  <si>
    <t>总学时</t>
  </si>
  <si>
    <t>实验学时</t>
  </si>
  <si>
    <t>实习实训学时</t>
  </si>
  <si>
    <t>上机学时</t>
  </si>
  <si>
    <t>01112130</t>
  </si>
  <si>
    <t>思想道德修养与法律基础</t>
  </si>
  <si>
    <t>01132210</t>
  </si>
  <si>
    <t>廉洁修身</t>
  </si>
  <si>
    <t>01112020</t>
  </si>
  <si>
    <t>中国近现代史纲要</t>
  </si>
  <si>
    <t>01112350</t>
  </si>
  <si>
    <t>毛泽东思想、邓小平理论和“三个代表”重要思想概论</t>
  </si>
  <si>
    <t>01112230</t>
  </si>
  <si>
    <t>马克思主义基本原理</t>
  </si>
  <si>
    <t>01112420</t>
  </si>
  <si>
    <t>形势与政策</t>
  </si>
  <si>
    <t>03101B01</t>
  </si>
  <si>
    <t>大学物理B(1)</t>
  </si>
  <si>
    <t>03101B02</t>
  </si>
  <si>
    <t>大学物理B(2)</t>
  </si>
  <si>
    <t>02100116</t>
  </si>
  <si>
    <t>大学英语(1)(含听说）</t>
  </si>
  <si>
    <t>02153939</t>
  </si>
  <si>
    <t>大学英语(2)（含口语1）</t>
  </si>
  <si>
    <t>02100117</t>
  </si>
  <si>
    <t>大学英语(3)（含口语2）</t>
  </si>
  <si>
    <t>02153940</t>
  </si>
  <si>
    <t>大学英语(4)（含高级写作）</t>
  </si>
  <si>
    <t>03141B01</t>
  </si>
  <si>
    <t>高等数学B(1)</t>
  </si>
  <si>
    <t>03141B02</t>
  </si>
  <si>
    <t>高等数学B(2)</t>
  </si>
  <si>
    <t>05100111</t>
  </si>
  <si>
    <t>体育(1)</t>
  </si>
  <si>
    <t>05100112</t>
  </si>
  <si>
    <t>体育(2)</t>
  </si>
  <si>
    <t>05100113</t>
  </si>
  <si>
    <t>体育(3)</t>
  </si>
  <si>
    <t>05100114</t>
  </si>
  <si>
    <t>体育(4)</t>
  </si>
  <si>
    <t>04100620</t>
  </si>
  <si>
    <t>计算机文化基础</t>
  </si>
  <si>
    <t>20100331</t>
  </si>
  <si>
    <t>电工与电子技术B</t>
  </si>
  <si>
    <t>04100307</t>
  </si>
  <si>
    <t>画法几何与工程制图(1)</t>
  </si>
  <si>
    <t>04100306</t>
  </si>
  <si>
    <t>画法几何与工程制图(2)</t>
  </si>
  <si>
    <t>30100640-1</t>
  </si>
  <si>
    <t>无机化学（1）</t>
  </si>
  <si>
    <t>30100640-2</t>
  </si>
  <si>
    <t>无机化学（2）</t>
  </si>
  <si>
    <t>30100801</t>
  </si>
  <si>
    <t>有机化学(1)</t>
  </si>
  <si>
    <t>30100802</t>
  </si>
  <si>
    <t>有机化学(2)</t>
  </si>
  <si>
    <t>物理化学（1)</t>
  </si>
  <si>
    <t>物理化学（2)</t>
  </si>
  <si>
    <t>31105230</t>
  </si>
  <si>
    <t>分析化学</t>
  </si>
  <si>
    <t>03102735</t>
  </si>
  <si>
    <t>生物化学</t>
  </si>
  <si>
    <t>30101901</t>
  </si>
  <si>
    <t>化工原理(1)</t>
  </si>
  <si>
    <t>30101902</t>
  </si>
  <si>
    <t>化工原理(2)</t>
  </si>
  <si>
    <t>05100610</t>
  </si>
  <si>
    <t>专业导论</t>
  </si>
  <si>
    <t>02100415</t>
  </si>
  <si>
    <t>专业英语</t>
  </si>
  <si>
    <t xml:space="preserve"> </t>
  </si>
  <si>
    <t>33106520</t>
  </si>
  <si>
    <t>现代仪器分析技术</t>
  </si>
  <si>
    <t>31100925</t>
  </si>
  <si>
    <t>化工热力学</t>
  </si>
  <si>
    <t>31100625</t>
  </si>
  <si>
    <t>化学反应工程</t>
  </si>
  <si>
    <t>31108120</t>
  </si>
  <si>
    <t>工业催化剂设计与表征</t>
  </si>
  <si>
    <t>31100815</t>
  </si>
  <si>
    <t>现代精细化工合成技术</t>
  </si>
  <si>
    <t>32105820</t>
  </si>
  <si>
    <t>微生物与免疫学</t>
  </si>
  <si>
    <t>36100115</t>
  </si>
  <si>
    <t>分子生物学</t>
  </si>
  <si>
    <t>36107115</t>
  </si>
  <si>
    <t>发酵工艺学</t>
  </si>
  <si>
    <t>36100320</t>
  </si>
  <si>
    <t>细胞工程</t>
  </si>
  <si>
    <t>33106525</t>
  </si>
  <si>
    <t>环境化学</t>
  </si>
  <si>
    <t>环境类（方向3）</t>
  </si>
  <si>
    <t>环境微生物学</t>
  </si>
  <si>
    <t>环境监测</t>
  </si>
  <si>
    <t>环境毒理学</t>
  </si>
  <si>
    <t>环境工程</t>
  </si>
  <si>
    <t>专业基础选修课</t>
  </si>
  <si>
    <t>31106015</t>
  </si>
  <si>
    <t>实验设计与优化</t>
  </si>
  <si>
    <t>03100520</t>
  </si>
  <si>
    <t>线性代数</t>
  </si>
  <si>
    <t>31107210</t>
  </si>
  <si>
    <t>科技论文撰写</t>
  </si>
  <si>
    <t>概率论与数理统计C</t>
  </si>
  <si>
    <t>01102710</t>
  </si>
  <si>
    <t>信息检索与利用</t>
  </si>
  <si>
    <t>波谱分析</t>
  </si>
  <si>
    <t>小计（至少选6学分）</t>
  </si>
  <si>
    <t>专业选修课</t>
  </si>
  <si>
    <t>31108020</t>
  </si>
  <si>
    <t>高分子化学</t>
  </si>
  <si>
    <t>31102120</t>
  </si>
  <si>
    <t>现代分离技术</t>
  </si>
  <si>
    <t>绿色化学与化工</t>
  </si>
  <si>
    <t>30104620</t>
  </si>
  <si>
    <t>催化反应动力学</t>
  </si>
  <si>
    <t>13111420</t>
  </si>
  <si>
    <t>高分子材料助剂</t>
  </si>
  <si>
    <t>31105820</t>
  </si>
  <si>
    <t>涂料化学</t>
  </si>
  <si>
    <t>31107320</t>
  </si>
  <si>
    <t>应用催化电化学</t>
  </si>
  <si>
    <t>31106220</t>
  </si>
  <si>
    <t>无机固体化学</t>
  </si>
  <si>
    <t>31103820</t>
  </si>
  <si>
    <t>石油化工工艺学</t>
  </si>
  <si>
    <t>30101720</t>
  </si>
  <si>
    <t>化妆品学</t>
  </si>
  <si>
    <t>小计（至少选 7 学分）</t>
  </si>
  <si>
    <t>药物化学</t>
  </si>
  <si>
    <t>药理学</t>
  </si>
  <si>
    <t>32103020</t>
  </si>
  <si>
    <t>食品化学</t>
  </si>
  <si>
    <t>36107015</t>
  </si>
  <si>
    <t>细胞生物学</t>
  </si>
  <si>
    <t>36100220</t>
  </si>
  <si>
    <t>基因工程</t>
  </si>
  <si>
    <t>现代生物技术仪器分析</t>
  </si>
  <si>
    <t>30104725</t>
  </si>
  <si>
    <t>药剂学</t>
  </si>
  <si>
    <t>36105315</t>
  </si>
  <si>
    <t>生化分离工程</t>
  </si>
  <si>
    <t>36107320</t>
  </si>
  <si>
    <t>生物材料工程</t>
  </si>
  <si>
    <t>食品营养与卫生</t>
  </si>
  <si>
    <t>小计（至少选7学分）</t>
  </si>
  <si>
    <t>水污染控制工程</t>
  </si>
  <si>
    <t>大气污染控制工程</t>
  </si>
  <si>
    <t>固体废弃物处理与处置</t>
  </si>
  <si>
    <t>物理性污染防治</t>
  </si>
  <si>
    <t>水力学与水泵</t>
  </si>
  <si>
    <t>环境管理体系认证</t>
  </si>
  <si>
    <t>生态工程学（双语）</t>
  </si>
  <si>
    <t>高等仪器分析</t>
  </si>
  <si>
    <t>细胞工程学</t>
  </si>
  <si>
    <t>环境法规与监理</t>
  </si>
  <si>
    <t>实验实习实训     （必修）</t>
  </si>
  <si>
    <t>05200120</t>
  </si>
  <si>
    <t>军训</t>
  </si>
  <si>
    <t>03200B01</t>
  </si>
  <si>
    <t>大学物理实验B(1)</t>
  </si>
  <si>
    <t>03200B02</t>
  </si>
  <si>
    <t>大学物理实验B(2)</t>
  </si>
  <si>
    <t>20200311</t>
  </si>
  <si>
    <t>电工与电子技术实训B</t>
  </si>
  <si>
    <t>21104511</t>
  </si>
  <si>
    <t>电工与电子技术实验B</t>
  </si>
  <si>
    <t>2220093B</t>
  </si>
  <si>
    <r>
      <t>工程训练</t>
    </r>
    <r>
      <rPr>
        <b/>
        <sz val="10"/>
        <rFont val="宋体"/>
        <family val="0"/>
      </rPr>
      <t>B</t>
    </r>
  </si>
  <si>
    <t>30100725</t>
  </si>
  <si>
    <t>无机化学实验（1）</t>
  </si>
  <si>
    <t>30100726</t>
  </si>
  <si>
    <t>无机化学实验（2）</t>
  </si>
  <si>
    <t>30100904</t>
  </si>
  <si>
    <t>有机化学实验(1)</t>
  </si>
  <si>
    <t>30100916</t>
  </si>
  <si>
    <t>有机化学实验(2)</t>
  </si>
  <si>
    <t>30101425</t>
  </si>
  <si>
    <t>物理化学实验（1）</t>
  </si>
  <si>
    <t>物理化学实验（2）</t>
  </si>
  <si>
    <t>30200530</t>
  </si>
  <si>
    <t>分析化学实验</t>
  </si>
  <si>
    <t>30102005</t>
  </si>
  <si>
    <t>化工原理实验（1）</t>
  </si>
  <si>
    <t>30102004</t>
  </si>
  <si>
    <t>化工原理实验（2）</t>
  </si>
  <si>
    <t>03206015</t>
  </si>
  <si>
    <t>生物化学实验</t>
  </si>
  <si>
    <t>31200820</t>
  </si>
  <si>
    <t>科技创新活动</t>
  </si>
  <si>
    <t>05200420</t>
  </si>
  <si>
    <t>生产实习</t>
  </si>
  <si>
    <t>05200620</t>
  </si>
  <si>
    <t>毕业实习</t>
  </si>
  <si>
    <t>31201215</t>
  </si>
  <si>
    <t>综合与创新实验</t>
  </si>
  <si>
    <t>专业基础实验</t>
  </si>
  <si>
    <t>设计或论文
（必修）</t>
  </si>
  <si>
    <t>052023H0</t>
  </si>
  <si>
    <t>毕业设计（论文）</t>
  </si>
  <si>
    <t>30201420</t>
  </si>
  <si>
    <t>化工原理与设备综合课程设计</t>
  </si>
  <si>
    <t>总学时(周)</t>
  </si>
  <si>
    <t>31201245</t>
  </si>
  <si>
    <t>化工应化类方向专业实验</t>
  </si>
  <si>
    <t>31201345</t>
  </si>
  <si>
    <t>生化方向专业实验</t>
  </si>
  <si>
    <t>31201445</t>
  </si>
  <si>
    <t>环境方向专业实验</t>
  </si>
  <si>
    <t>特别注意：</t>
  </si>
  <si>
    <t>1.粉红色和灰色底纹部分</t>
  </si>
  <si>
    <t>是不需要填写的。</t>
  </si>
  <si>
    <t>2.粉红色部分是自动生成</t>
  </si>
  <si>
    <t>部分。</t>
  </si>
  <si>
    <t>3.表中公共课按学校要</t>
  </si>
  <si>
    <t>求和整体安排填写，请不要更改</t>
  </si>
  <si>
    <t>4.如无实验实习实训（选修）和设计或论文（选修）请不要填写。</t>
  </si>
  <si>
    <t>5.表中各学期平均周学分范围在0.94至1.56之间，不能超出此范围。</t>
  </si>
  <si>
    <t>6.制定教学计划时，请注意课程结构，各类课程所占比例要按学校要求执行。</t>
  </si>
  <si>
    <t>清洁化学技术前沿领域导论</t>
  </si>
  <si>
    <t>科技论文检索与写作</t>
  </si>
  <si>
    <t>材料结构分析技术与应用</t>
  </si>
  <si>
    <t>现代分离与富集技术</t>
  </si>
  <si>
    <t>催化作用原理与应用</t>
  </si>
  <si>
    <t>复合功能材料设计与应用</t>
  </si>
  <si>
    <t>新增</t>
  </si>
  <si>
    <t>专业选修课     生化类（方向2）</t>
  </si>
  <si>
    <r>
      <t xml:space="preserve">专业选修课 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化工类（方向1）</t>
    </r>
  </si>
  <si>
    <t>专业必修课     环境类（方向3）</t>
  </si>
  <si>
    <t>专业必修课     生化类（方向2）</t>
  </si>
  <si>
    <t>专业必修课     化工类（方向1）</t>
  </si>
  <si>
    <t>小计（至少选2学分）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</si>
</sst>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0_);[Red]\(0\)"/>
    <numFmt numFmtId="179" formatCode="0_ "/>
    <numFmt numFmtId="180" formatCode="0.0;[Red]0.0"/>
    <numFmt numFmtId="181" formatCode="0.0_);\(0.0\)"/>
    <numFmt numFmtId="182" formatCode="0.00_);[Red]\(0.00\)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6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8" fontId="4" fillId="34" borderId="13" xfId="0" applyNumberFormat="1" applyFont="1" applyFill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 wrapText="1"/>
    </xf>
    <xf numFmtId="177" fontId="4" fillId="34" borderId="13" xfId="0" applyNumberFormat="1" applyFont="1" applyFill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 wrapText="1"/>
    </xf>
    <xf numFmtId="177" fontId="4" fillId="34" borderId="14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4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textRotation="255" wrapText="1"/>
    </xf>
    <xf numFmtId="0" fontId="4" fillId="0" borderId="0" xfId="0" applyNumberFormat="1" applyFont="1" applyBorder="1" applyAlignment="1">
      <alignment horizontal="center" vertical="center" wrapText="1"/>
    </xf>
    <xf numFmtId="177" fontId="4" fillId="34" borderId="14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 wrapText="1"/>
    </xf>
    <xf numFmtId="177" fontId="4" fillId="34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/>
    </xf>
    <xf numFmtId="177" fontId="4" fillId="34" borderId="17" xfId="0" applyNumberFormat="1" applyFont="1" applyFill="1" applyBorder="1" applyAlignment="1">
      <alignment horizontal="center" vertical="center"/>
    </xf>
    <xf numFmtId="177" fontId="4" fillId="34" borderId="18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181" fontId="6" fillId="0" borderId="13" xfId="0" applyNumberFormat="1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81" fontId="4" fillId="34" borderId="13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7" fontId="4" fillId="34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81" fontId="8" fillId="34" borderId="13" xfId="0" applyNumberFormat="1" applyFont="1" applyFill="1" applyBorder="1" applyAlignment="1">
      <alignment horizontal="center" vertical="center"/>
    </xf>
    <xf numFmtId="178" fontId="8" fillId="34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7" fontId="8" fillId="0" borderId="17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left" vertical="center" wrapText="1"/>
    </xf>
    <xf numFmtId="183" fontId="4" fillId="0" borderId="13" xfId="0" applyNumberFormat="1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177" fontId="4" fillId="33" borderId="11" xfId="0" applyNumberFormat="1" applyFont="1" applyFill="1" applyBorder="1" applyAlignment="1">
      <alignment horizontal="left" vertical="center" wrapText="1"/>
    </xf>
    <xf numFmtId="177" fontId="4" fillId="34" borderId="11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 wrapText="1"/>
    </xf>
    <xf numFmtId="177" fontId="4" fillId="33" borderId="12" xfId="0" applyNumberFormat="1" applyFont="1" applyFill="1" applyBorder="1" applyAlignment="1">
      <alignment horizontal="left" vertical="center" wrapText="1"/>
    </xf>
    <xf numFmtId="181" fontId="6" fillId="0" borderId="13" xfId="0" applyNumberFormat="1" applyFont="1" applyBorder="1" applyAlignment="1">
      <alignment horizontal="left" vertical="center"/>
    </xf>
    <xf numFmtId="177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7" fontId="4" fillId="34" borderId="14" xfId="0" applyNumberFormat="1" applyFont="1" applyFill="1" applyBorder="1" applyAlignment="1">
      <alignment horizontal="left" vertical="center"/>
    </xf>
    <xf numFmtId="177" fontId="4" fillId="0" borderId="21" xfId="0" applyNumberFormat="1" applyFont="1" applyBorder="1" applyAlignment="1">
      <alignment horizontal="left" vertical="center"/>
    </xf>
    <xf numFmtId="177" fontId="4" fillId="0" borderId="13" xfId="0" applyNumberFormat="1" applyFont="1" applyFill="1" applyBorder="1" applyAlignment="1">
      <alignment horizontal="left" vertical="center"/>
    </xf>
    <xf numFmtId="177" fontId="4" fillId="34" borderId="14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 vertical="center" wrapText="1"/>
    </xf>
    <xf numFmtId="183" fontId="4" fillId="0" borderId="0" xfId="0" applyNumberFormat="1" applyFont="1" applyAlignment="1">
      <alignment horizontal="left" vertical="center"/>
    </xf>
    <xf numFmtId="183" fontId="4" fillId="0" borderId="0" xfId="0" applyNumberFormat="1" applyFont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/>
    </xf>
    <xf numFmtId="181" fontId="4" fillId="35" borderId="14" xfId="0" applyNumberFormat="1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8" fontId="4" fillId="34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6" fillId="34" borderId="14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vertical="center"/>
    </xf>
    <xf numFmtId="177" fontId="4" fillId="35" borderId="14" xfId="0" applyNumberFormat="1" applyFont="1" applyFill="1" applyBorder="1" applyAlignment="1">
      <alignment horizontal="center" vertical="center"/>
    </xf>
    <xf numFmtId="180" fontId="4" fillId="35" borderId="14" xfId="0" applyNumberFormat="1" applyFont="1" applyFill="1" applyBorder="1" applyAlignment="1">
      <alignment horizontal="center" vertical="center"/>
    </xf>
    <xf numFmtId="177" fontId="4" fillId="36" borderId="14" xfId="0" applyNumberFormat="1" applyFont="1" applyFill="1" applyBorder="1" applyAlignment="1">
      <alignment horizontal="center" vertical="center"/>
    </xf>
    <xf numFmtId="177" fontId="4" fillId="36" borderId="14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wrapText="1"/>
    </xf>
    <xf numFmtId="0" fontId="9" fillId="0" borderId="1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 wrapText="1"/>
    </xf>
    <xf numFmtId="183" fontId="6" fillId="0" borderId="13" xfId="0" applyNumberFormat="1" applyFont="1" applyFill="1" applyBorder="1" applyAlignment="1">
      <alignment horizontal="left" vertical="center"/>
    </xf>
    <xf numFmtId="183" fontId="9" fillId="0" borderId="13" xfId="0" applyNumberFormat="1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183" fontId="6" fillId="34" borderId="14" xfId="0" applyNumberFormat="1" applyFont="1" applyFill="1" applyBorder="1" applyAlignment="1">
      <alignment horizontal="left" vertical="center"/>
    </xf>
    <xf numFmtId="183" fontId="6" fillId="34" borderId="14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left" vertical="center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177" fontId="4" fillId="0" borderId="25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left" vertical="center" wrapText="1"/>
    </xf>
    <xf numFmtId="183" fontId="6" fillId="0" borderId="21" xfId="0" applyNumberFormat="1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left" vertical="center"/>
    </xf>
    <xf numFmtId="183" fontId="4" fillId="34" borderId="14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center" vertical="center"/>
    </xf>
    <xf numFmtId="49" fontId="6" fillId="0" borderId="13" xfId="0" applyNumberFormat="1" applyFont="1" applyBorder="1" applyAlignment="1" quotePrefix="1">
      <alignment vertical="center"/>
    </xf>
    <xf numFmtId="49" fontId="6" fillId="38" borderId="13" xfId="0" applyNumberFormat="1" applyFont="1" applyFill="1" applyBorder="1" applyAlignment="1" quotePrefix="1">
      <alignment vertical="center"/>
    </xf>
    <xf numFmtId="49" fontId="6" fillId="0" borderId="13" xfId="0" applyNumberFormat="1" applyFont="1" applyFill="1" applyBorder="1" applyAlignment="1" quotePrefix="1">
      <alignment vertical="center"/>
    </xf>
    <xf numFmtId="0" fontId="6" fillId="0" borderId="13" xfId="0" applyFont="1" applyFill="1" applyBorder="1" applyAlignment="1" quotePrefix="1">
      <alignment horizontal="left" vertical="center"/>
    </xf>
    <xf numFmtId="177" fontId="4" fillId="39" borderId="13" xfId="0" applyNumberFormat="1" applyFont="1" applyFill="1" applyBorder="1" applyAlignment="1">
      <alignment horizontal="center" vertical="center"/>
    </xf>
    <xf numFmtId="177" fontId="4" fillId="39" borderId="13" xfId="0" applyNumberFormat="1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left" vertical="center"/>
    </xf>
    <xf numFmtId="181" fontId="6" fillId="39" borderId="13" xfId="0" applyNumberFormat="1" applyFont="1" applyFill="1" applyBorder="1" applyAlignment="1">
      <alignment vertical="center"/>
    </xf>
    <xf numFmtId="49" fontId="6" fillId="39" borderId="13" xfId="0" applyNumberFormat="1" applyFont="1" applyFill="1" applyBorder="1" applyAlignment="1" quotePrefix="1">
      <alignment vertical="center"/>
    </xf>
    <xf numFmtId="0" fontId="6" fillId="39" borderId="13" xfId="0" applyFont="1" applyFill="1" applyBorder="1" applyAlignment="1">
      <alignment horizontal="left" vertical="center" wrapText="1"/>
    </xf>
    <xf numFmtId="181" fontId="4" fillId="39" borderId="13" xfId="0" applyNumberFormat="1" applyFont="1" applyFill="1" applyBorder="1" applyAlignment="1">
      <alignment horizontal="center" vertical="center"/>
    </xf>
    <xf numFmtId="178" fontId="4" fillId="39" borderId="13" xfId="0" applyNumberFormat="1" applyFont="1" applyFill="1" applyBorder="1" applyAlignment="1">
      <alignment horizontal="center" vertical="center"/>
    </xf>
    <xf numFmtId="177" fontId="4" fillId="39" borderId="13" xfId="0" applyNumberFormat="1" applyFont="1" applyFill="1" applyBorder="1" applyAlignment="1">
      <alignment horizontal="left" vertical="center"/>
    </xf>
    <xf numFmtId="49" fontId="6" fillId="40" borderId="13" xfId="0" applyNumberFormat="1" applyFont="1" applyFill="1" applyBorder="1" applyAlignment="1">
      <alignment vertical="center"/>
    </xf>
    <xf numFmtId="181" fontId="4" fillId="40" borderId="13" xfId="0" applyNumberFormat="1" applyFont="1" applyFill="1" applyBorder="1" applyAlignment="1">
      <alignment horizontal="center" vertical="center"/>
    </xf>
    <xf numFmtId="178" fontId="4" fillId="40" borderId="13" xfId="0" applyNumberFormat="1" applyFont="1" applyFill="1" applyBorder="1" applyAlignment="1">
      <alignment horizontal="center" vertical="center"/>
    </xf>
    <xf numFmtId="178" fontId="4" fillId="40" borderId="13" xfId="0" applyNumberFormat="1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left" vertical="center"/>
    </xf>
    <xf numFmtId="177" fontId="4" fillId="40" borderId="13" xfId="0" applyNumberFormat="1" applyFont="1" applyFill="1" applyBorder="1" applyAlignment="1">
      <alignment horizontal="left" vertical="center"/>
    </xf>
    <xf numFmtId="177" fontId="4" fillId="40" borderId="13" xfId="0" applyNumberFormat="1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9" fillId="40" borderId="13" xfId="0" applyFont="1" applyFill="1" applyBorder="1" applyAlignment="1">
      <alignment horizontal="left" vertical="center"/>
    </xf>
    <xf numFmtId="0" fontId="4" fillId="40" borderId="14" xfId="0" applyFont="1" applyFill="1" applyBorder="1" applyAlignment="1">
      <alignment horizontal="center" vertical="center" wrapText="1"/>
    </xf>
    <xf numFmtId="177" fontId="4" fillId="40" borderId="14" xfId="0" applyNumberFormat="1" applyFont="1" applyFill="1" applyBorder="1" applyAlignment="1">
      <alignment horizontal="center" vertical="center"/>
    </xf>
    <xf numFmtId="178" fontId="4" fillId="40" borderId="14" xfId="0" applyNumberFormat="1" applyFont="1" applyFill="1" applyBorder="1" applyAlignment="1">
      <alignment horizontal="center" vertical="center"/>
    </xf>
    <xf numFmtId="177" fontId="4" fillId="40" borderId="14" xfId="0" applyNumberFormat="1" applyFont="1" applyFill="1" applyBorder="1" applyAlignment="1">
      <alignment horizontal="left" vertical="center"/>
    </xf>
    <xf numFmtId="0" fontId="4" fillId="40" borderId="0" xfId="0" applyFont="1" applyFill="1" applyBorder="1" applyAlignment="1">
      <alignment horizontal="center" vertical="center" textRotation="255" wrapText="1"/>
    </xf>
    <xf numFmtId="0" fontId="4" fillId="40" borderId="0" xfId="0" applyFont="1" applyFill="1" applyBorder="1" applyAlignment="1">
      <alignment horizontal="center" vertical="center" wrapText="1"/>
    </xf>
    <xf numFmtId="177" fontId="4" fillId="40" borderId="0" xfId="0" applyNumberFormat="1" applyFont="1" applyFill="1" applyBorder="1" applyAlignment="1">
      <alignment horizontal="center" vertical="center"/>
    </xf>
    <xf numFmtId="178" fontId="4" fillId="40" borderId="0" xfId="0" applyNumberFormat="1" applyFont="1" applyFill="1" applyBorder="1" applyAlignment="1">
      <alignment horizontal="center" vertical="center"/>
    </xf>
    <xf numFmtId="177" fontId="4" fillId="40" borderId="0" xfId="0" applyNumberFormat="1" applyFont="1" applyFill="1" applyBorder="1" applyAlignment="1">
      <alignment horizontal="left" vertical="center"/>
    </xf>
    <xf numFmtId="0" fontId="4" fillId="40" borderId="27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left" vertical="center" wrapText="1"/>
    </xf>
    <xf numFmtId="0" fontId="4" fillId="40" borderId="13" xfId="0" applyFont="1" applyFill="1" applyBorder="1" applyAlignment="1">
      <alignment horizontal="center" vertical="center" wrapText="1"/>
    </xf>
    <xf numFmtId="49" fontId="6" fillId="40" borderId="13" xfId="0" applyNumberFormat="1" applyFont="1" applyFill="1" applyBorder="1" applyAlignment="1" quotePrefix="1">
      <alignment vertical="center"/>
    </xf>
    <xf numFmtId="177" fontId="4" fillId="40" borderId="17" xfId="0" applyNumberFormat="1" applyFont="1" applyFill="1" applyBorder="1" applyAlignment="1">
      <alignment horizontal="center" vertical="center" wrapText="1"/>
    </xf>
    <xf numFmtId="183" fontId="4" fillId="40" borderId="13" xfId="0" applyNumberFormat="1" applyFont="1" applyFill="1" applyBorder="1" applyAlignment="1">
      <alignment horizontal="left" vertical="center"/>
    </xf>
    <xf numFmtId="183" fontId="4" fillId="40" borderId="13" xfId="0" applyNumberFormat="1" applyFont="1" applyFill="1" applyBorder="1" applyAlignment="1">
      <alignment horizontal="center" vertical="center"/>
    </xf>
    <xf numFmtId="49" fontId="9" fillId="40" borderId="13" xfId="0" applyNumberFormat="1" applyFont="1" applyFill="1" applyBorder="1" applyAlignment="1">
      <alignment vertical="center"/>
    </xf>
    <xf numFmtId="177" fontId="4" fillId="40" borderId="17" xfId="0" applyNumberFormat="1" applyFont="1" applyFill="1" applyBorder="1" applyAlignment="1">
      <alignment horizontal="center" vertical="center"/>
    </xf>
    <xf numFmtId="49" fontId="6" fillId="40" borderId="21" xfId="0" applyNumberFormat="1" applyFont="1" applyFill="1" applyBorder="1" applyAlignment="1">
      <alignment vertical="center"/>
    </xf>
    <xf numFmtId="49" fontId="6" fillId="40" borderId="13" xfId="0" applyNumberFormat="1" applyFont="1" applyFill="1" applyBorder="1" applyAlignment="1">
      <alignment horizontal="center" vertical="center"/>
    </xf>
    <xf numFmtId="49" fontId="4" fillId="40" borderId="13" xfId="0" applyNumberFormat="1" applyFont="1" applyFill="1" applyBorder="1" applyAlignment="1">
      <alignment horizontal="center" vertical="center"/>
    </xf>
    <xf numFmtId="49" fontId="4" fillId="40" borderId="13" xfId="0" applyNumberFormat="1" applyFont="1" applyFill="1" applyBorder="1" applyAlignment="1" quotePrefix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49" fontId="6" fillId="40" borderId="13" xfId="0" applyNumberFormat="1" applyFont="1" applyFill="1" applyBorder="1" applyAlignment="1" quotePrefix="1">
      <alignment horizontal="center" vertical="center"/>
    </xf>
    <xf numFmtId="0" fontId="6" fillId="40" borderId="14" xfId="0" applyFont="1" applyFill="1" applyBorder="1" applyAlignment="1">
      <alignment horizontal="left" vertical="center"/>
    </xf>
    <xf numFmtId="178" fontId="4" fillId="40" borderId="14" xfId="0" applyNumberFormat="1" applyFont="1" applyFill="1" applyBorder="1" applyAlignment="1">
      <alignment horizontal="center" vertical="center" wrapText="1"/>
    </xf>
    <xf numFmtId="183" fontId="12" fillId="40" borderId="14" xfId="0" applyNumberFormat="1" applyFont="1" applyFill="1" applyBorder="1" applyAlignment="1" applyProtection="1">
      <alignment horizontal="left" vertical="center" wrapText="1"/>
      <protection/>
    </xf>
    <xf numFmtId="183" fontId="12" fillId="40" borderId="14" xfId="0" applyNumberFormat="1" applyFont="1" applyFill="1" applyBorder="1" applyAlignment="1" applyProtection="1">
      <alignment horizontal="center" vertical="center" wrapText="1"/>
      <protection/>
    </xf>
    <xf numFmtId="183" fontId="12" fillId="40" borderId="18" xfId="0" applyNumberFormat="1" applyFont="1" applyFill="1" applyBorder="1" applyAlignment="1" applyProtection="1">
      <alignment horizontal="center" vertical="center" wrapText="1"/>
      <protection/>
    </xf>
    <xf numFmtId="183" fontId="4" fillId="40" borderId="13" xfId="0" applyNumberFormat="1" applyFont="1" applyFill="1" applyBorder="1" applyAlignment="1">
      <alignment vertical="center"/>
    </xf>
    <xf numFmtId="177" fontId="4" fillId="40" borderId="13" xfId="0" applyNumberFormat="1" applyFont="1" applyFill="1" applyBorder="1" applyAlignment="1">
      <alignment vertical="center"/>
    </xf>
    <xf numFmtId="177" fontId="4" fillId="40" borderId="13" xfId="0" applyNumberFormat="1" applyFont="1" applyFill="1" applyBorder="1" applyAlignment="1">
      <alignment horizontal="center" vertical="center" wrapText="1"/>
    </xf>
    <xf numFmtId="177" fontId="4" fillId="6" borderId="13" xfId="0" applyNumberFormat="1" applyFont="1" applyFill="1" applyBorder="1" applyAlignment="1">
      <alignment horizontal="center" vertical="center"/>
    </xf>
    <xf numFmtId="177" fontId="4" fillId="6" borderId="11" xfId="0" applyNumberFormat="1" applyFont="1" applyFill="1" applyBorder="1" applyAlignment="1">
      <alignment horizontal="center" vertical="center"/>
    </xf>
    <xf numFmtId="177" fontId="4" fillId="6" borderId="13" xfId="0" applyNumberFormat="1" applyFont="1" applyFill="1" applyBorder="1" applyAlignment="1">
      <alignment horizontal="center" vertical="center" wrapText="1"/>
    </xf>
    <xf numFmtId="177" fontId="4" fillId="6" borderId="11" xfId="0" applyNumberFormat="1" applyFont="1" applyFill="1" applyBorder="1" applyAlignment="1">
      <alignment horizontal="center" vertical="center" wrapText="1"/>
    </xf>
    <xf numFmtId="177" fontId="4" fillId="6" borderId="12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77" fontId="4" fillId="6" borderId="14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left" vertical="center"/>
    </xf>
    <xf numFmtId="183" fontId="6" fillId="6" borderId="13" xfId="0" applyNumberFormat="1" applyFont="1" applyFill="1" applyBorder="1" applyAlignment="1">
      <alignment horizontal="left" vertical="center"/>
    </xf>
    <xf numFmtId="177" fontId="4" fillId="6" borderId="0" xfId="0" applyNumberFormat="1" applyFont="1" applyFill="1" applyBorder="1" applyAlignment="1">
      <alignment horizontal="center" vertical="center"/>
    </xf>
    <xf numFmtId="183" fontId="6" fillId="6" borderId="13" xfId="0" applyNumberFormat="1" applyFont="1" applyFill="1" applyBorder="1" applyAlignment="1">
      <alignment horizontal="center" vertical="center"/>
    </xf>
    <xf numFmtId="183" fontId="4" fillId="6" borderId="13" xfId="0" applyNumberFormat="1" applyFont="1" applyFill="1" applyBorder="1" applyAlignment="1">
      <alignment horizontal="center" vertical="center" wrapText="1"/>
    </xf>
    <xf numFmtId="177" fontId="4" fillId="6" borderId="14" xfId="0" applyNumberFormat="1" applyFont="1" applyFill="1" applyBorder="1" applyAlignment="1">
      <alignment horizontal="center" vertical="center" wrapText="1"/>
    </xf>
    <xf numFmtId="183" fontId="12" fillId="6" borderId="14" xfId="0" applyNumberFormat="1" applyFont="1" applyFill="1" applyBorder="1" applyAlignment="1" applyProtection="1">
      <alignment horizontal="center" vertical="center" wrapText="1"/>
      <protection/>
    </xf>
    <xf numFmtId="177" fontId="4" fillId="6" borderId="25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77" fontId="4" fillId="6" borderId="21" xfId="0" applyNumberFormat="1" applyFont="1" applyFill="1" applyBorder="1" applyAlignment="1">
      <alignment horizontal="left" vertical="center"/>
    </xf>
    <xf numFmtId="177" fontId="4" fillId="6" borderId="25" xfId="0" applyNumberFormat="1" applyFont="1" applyFill="1" applyBorder="1" applyAlignment="1">
      <alignment horizontal="left" vertical="center"/>
    </xf>
    <xf numFmtId="177" fontId="4" fillId="6" borderId="0" xfId="0" applyNumberFormat="1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/>
    </xf>
    <xf numFmtId="183" fontId="6" fillId="6" borderId="14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83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right" vertical="center"/>
    </xf>
    <xf numFmtId="183" fontId="6" fillId="0" borderId="2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0" fontId="31" fillId="8" borderId="11" xfId="21" applyBorder="1" applyAlignment="1">
      <alignment horizontal="left" vertical="center" wrapText="1"/>
    </xf>
    <xf numFmtId="0" fontId="31" fillId="8" borderId="13" xfId="21" applyBorder="1" applyAlignment="1">
      <alignment horizontal="left" vertical="center" wrapText="1"/>
    </xf>
    <xf numFmtId="0" fontId="31" fillId="8" borderId="13" xfId="21" applyBorder="1" applyAlignment="1">
      <alignment horizontal="center" vertical="center" wrapText="1"/>
    </xf>
    <xf numFmtId="0" fontId="31" fillId="8" borderId="17" xfId="2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1" fillId="8" borderId="13" xfId="21" applyBorder="1" applyAlignment="1" quotePrefix="1">
      <alignment horizontal="left" vertical="center"/>
    </xf>
    <xf numFmtId="0" fontId="31" fillId="8" borderId="13" xfId="21" applyBorder="1" applyAlignment="1">
      <alignment horizontal="center" vertical="center"/>
    </xf>
    <xf numFmtId="0" fontId="31" fillId="8" borderId="17" xfId="2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78" fontId="4" fillId="34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vertical="center"/>
    </xf>
    <xf numFmtId="0" fontId="10" fillId="40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81" fontId="4" fillId="41" borderId="14" xfId="0" applyNumberFormat="1" applyFont="1" applyFill="1" applyBorder="1" applyAlignment="1">
      <alignment horizontal="center" vertical="center"/>
    </xf>
    <xf numFmtId="178" fontId="4" fillId="41" borderId="14" xfId="0" applyNumberFormat="1" applyFont="1" applyFill="1" applyBorder="1" applyAlignment="1">
      <alignment horizontal="center" vertical="center"/>
    </xf>
    <xf numFmtId="183" fontId="12" fillId="34" borderId="14" xfId="0" applyNumberFormat="1" applyFont="1" applyFill="1" applyBorder="1" applyAlignment="1" applyProtection="1">
      <alignment horizontal="left" vertical="center" wrapText="1"/>
      <protection/>
    </xf>
    <xf numFmtId="183" fontId="12" fillId="34" borderId="14" xfId="0" applyNumberFormat="1" applyFont="1" applyFill="1" applyBorder="1" applyAlignment="1" applyProtection="1">
      <alignment horizontal="center" vertical="center" wrapText="1"/>
      <protection/>
    </xf>
    <xf numFmtId="183" fontId="12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quotePrefix="1">
      <alignment horizontal="center" vertical="center" wrapText="1"/>
    </xf>
    <xf numFmtId="0" fontId="6" fillId="40" borderId="17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181" fontId="6" fillId="40" borderId="13" xfId="0" applyNumberFormat="1" applyFont="1" applyFill="1" applyBorder="1" applyAlignment="1">
      <alignment vertical="center"/>
    </xf>
    <xf numFmtId="183" fontId="4" fillId="40" borderId="17" xfId="0" applyNumberFormat="1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left" vertical="center" wrapText="1"/>
    </xf>
    <xf numFmtId="0" fontId="4" fillId="40" borderId="13" xfId="0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textRotation="255" wrapText="1"/>
    </xf>
    <xf numFmtId="0" fontId="11" fillId="40" borderId="13" xfId="0" applyFont="1" applyFill="1" applyBorder="1" applyAlignment="1">
      <alignment vertical="center"/>
    </xf>
    <xf numFmtId="178" fontId="5" fillId="40" borderId="13" xfId="0" applyNumberFormat="1" applyFont="1" applyFill="1" applyBorder="1" applyAlignment="1">
      <alignment horizontal="center" vertical="center" wrapText="1"/>
    </xf>
    <xf numFmtId="177" fontId="4" fillId="36" borderId="18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40" borderId="18" xfId="0" applyNumberFormat="1" applyFont="1" applyFill="1" applyBorder="1" applyAlignment="1">
      <alignment horizontal="center" vertical="center"/>
    </xf>
    <xf numFmtId="177" fontId="4" fillId="39" borderId="1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8" borderId="11" xfId="21" applyBorder="1" applyAlignment="1">
      <alignment horizontal="center" vertical="center" wrapText="1"/>
    </xf>
    <xf numFmtId="0" fontId="31" fillId="8" borderId="19" xfId="21" applyBorder="1" applyAlignment="1">
      <alignment horizontal="center" vertical="center" wrapText="1"/>
    </xf>
    <xf numFmtId="179" fontId="4" fillId="34" borderId="11" xfId="0" applyNumberFormat="1" applyFont="1" applyFill="1" applyBorder="1" applyAlignment="1">
      <alignment horizontal="center" vertical="center"/>
    </xf>
    <xf numFmtId="177" fontId="4" fillId="34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177" fontId="4" fillId="41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/>
    </xf>
    <xf numFmtId="178" fontId="4" fillId="42" borderId="11" xfId="0" applyNumberFormat="1" applyFont="1" applyFill="1" applyBorder="1" applyAlignment="1">
      <alignment horizontal="center" vertical="center"/>
    </xf>
    <xf numFmtId="182" fontId="4" fillId="34" borderId="11" xfId="0" applyNumberFormat="1" applyFont="1" applyFill="1" applyBorder="1" applyAlignment="1">
      <alignment horizontal="left" vertical="center"/>
    </xf>
    <xf numFmtId="182" fontId="4" fillId="34" borderId="11" xfId="0" applyNumberFormat="1" applyFont="1" applyFill="1" applyBorder="1" applyAlignment="1">
      <alignment horizontal="center" vertical="center"/>
    </xf>
    <xf numFmtId="182" fontId="4" fillId="6" borderId="11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177" fontId="4" fillId="34" borderId="11" xfId="0" applyNumberFormat="1" applyFont="1" applyFill="1" applyBorder="1" applyAlignment="1">
      <alignment horizontal="left" vertical="center" wrapText="1"/>
    </xf>
    <xf numFmtId="177" fontId="4" fillId="34" borderId="19" xfId="0" applyNumberFormat="1" applyFont="1" applyFill="1" applyBorder="1" applyAlignment="1">
      <alignment horizontal="center" vertical="center" wrapText="1"/>
    </xf>
    <xf numFmtId="177" fontId="4" fillId="42" borderId="1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 wrapText="1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31" fillId="8" borderId="13" xfId="21" applyBorder="1" applyAlignment="1">
      <alignment horizontal="center" vertical="center" wrapText="1"/>
    </xf>
    <xf numFmtId="0" fontId="31" fillId="8" borderId="11" xfId="2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8" borderId="0" xfId="0" applyFont="1" applyFill="1" applyAlignment="1">
      <alignment horizontal="center" vertical="center"/>
    </xf>
    <xf numFmtId="0" fontId="31" fillId="8" borderId="32" xfId="21" applyBorder="1" applyAlignment="1">
      <alignment horizontal="center" vertical="center" wrapText="1"/>
    </xf>
    <xf numFmtId="0" fontId="31" fillId="8" borderId="10" xfId="21" applyBorder="1" applyAlignment="1">
      <alignment horizontal="center" vertical="center" wrapText="1"/>
    </xf>
    <xf numFmtId="0" fontId="31" fillId="8" borderId="33" xfId="21" applyBorder="1" applyAlignment="1">
      <alignment horizontal="center" vertical="center" wrapText="1"/>
    </xf>
    <xf numFmtId="0" fontId="31" fillId="8" borderId="11" xfId="21" applyBorder="1" applyAlignment="1">
      <alignment horizontal="center" vertical="center" wrapText="1"/>
    </xf>
    <xf numFmtId="0" fontId="31" fillId="8" borderId="34" xfId="21" applyBorder="1" applyAlignment="1">
      <alignment horizontal="center" vertical="center" wrapText="1"/>
    </xf>
    <xf numFmtId="0" fontId="31" fillId="8" borderId="35" xfId="21" applyNumberFormat="1" applyBorder="1" applyAlignment="1">
      <alignment horizontal="center" vertical="center" wrapText="1"/>
    </xf>
    <xf numFmtId="0" fontId="31" fillId="8" borderId="22" xfId="21" applyNumberFormat="1" applyBorder="1" applyAlignment="1">
      <alignment horizontal="center" vertical="center" wrapText="1"/>
    </xf>
    <xf numFmtId="0" fontId="31" fillId="8" borderId="36" xfId="21" applyNumberFormat="1" applyBorder="1" applyAlignment="1">
      <alignment horizontal="center" vertical="center" wrapText="1"/>
    </xf>
    <xf numFmtId="0" fontId="31" fillId="8" borderId="13" xfId="21" applyNumberFormat="1" applyBorder="1" applyAlignment="1">
      <alignment horizontal="center" vertical="center" wrapText="1"/>
    </xf>
    <xf numFmtId="177" fontId="31" fillId="8" borderId="36" xfId="21" applyNumberFormat="1" applyBorder="1" applyAlignment="1">
      <alignment horizontal="center" vertical="center" wrapText="1"/>
    </xf>
    <xf numFmtId="177" fontId="31" fillId="8" borderId="13" xfId="21" applyNumberFormat="1" applyBorder="1" applyAlignment="1">
      <alignment horizontal="center" vertical="center" wrapText="1"/>
    </xf>
    <xf numFmtId="178" fontId="31" fillId="8" borderId="36" xfId="21" applyNumberFormat="1" applyBorder="1" applyAlignment="1">
      <alignment horizontal="center" vertical="center" wrapText="1"/>
    </xf>
    <xf numFmtId="178" fontId="31" fillId="8" borderId="13" xfId="21" applyNumberFormat="1" applyBorder="1" applyAlignment="1">
      <alignment horizontal="center" vertical="center" wrapText="1"/>
    </xf>
    <xf numFmtId="0" fontId="31" fillId="8" borderId="36" xfId="21" applyBorder="1" applyAlignment="1">
      <alignment horizontal="center" vertical="center" wrapText="1"/>
    </xf>
    <xf numFmtId="0" fontId="31" fillId="8" borderId="37" xfId="21" applyBorder="1" applyAlignment="1">
      <alignment horizontal="center" vertical="center" wrapText="1"/>
    </xf>
    <xf numFmtId="0" fontId="31" fillId="8" borderId="35" xfId="21" applyBorder="1" applyAlignment="1">
      <alignment horizontal="center" vertical="center" wrapText="1"/>
    </xf>
    <xf numFmtId="0" fontId="31" fillId="8" borderId="22" xfId="21" applyBorder="1" applyAlignment="1">
      <alignment horizontal="center" vertical="center" wrapText="1"/>
    </xf>
    <xf numFmtId="0" fontId="31" fillId="8" borderId="13" xfId="21" applyBorder="1" applyAlignment="1">
      <alignment horizontal="center" vertical="center" wrapText="1"/>
    </xf>
    <xf numFmtId="0" fontId="31" fillId="8" borderId="36" xfId="21" applyBorder="1" applyAlignment="1" quotePrefix="1">
      <alignment horizontal="center" vertical="center"/>
    </xf>
    <xf numFmtId="0" fontId="31" fillId="8" borderId="13" xfId="21" applyBorder="1" applyAlignment="1" quotePrefix="1">
      <alignment horizontal="center" vertical="center"/>
    </xf>
    <xf numFmtId="0" fontId="31" fillId="8" borderId="38" xfId="21" applyBorder="1" applyAlignment="1">
      <alignment horizontal="center" vertical="center" wrapText="1"/>
    </xf>
    <xf numFmtId="0" fontId="31" fillId="8" borderId="39" xfId="21" applyBorder="1" applyAlignment="1">
      <alignment horizontal="center" vertical="center" wrapText="1"/>
    </xf>
    <xf numFmtId="0" fontId="31" fillId="8" borderId="40" xfId="21" applyBorder="1" applyAlignment="1">
      <alignment horizontal="center" vertical="center" wrapText="1"/>
    </xf>
    <xf numFmtId="0" fontId="31" fillId="8" borderId="27" xfId="21" applyBorder="1" applyAlignment="1">
      <alignment horizontal="center" vertical="center" wrapText="1"/>
    </xf>
    <xf numFmtId="0" fontId="31" fillId="8" borderId="41" xfId="21" applyBorder="1" applyAlignment="1">
      <alignment horizontal="center" vertical="center" wrapText="1"/>
    </xf>
    <xf numFmtId="0" fontId="31" fillId="8" borderId="42" xfId="21" applyBorder="1" applyAlignment="1">
      <alignment horizontal="center" vertical="center" wrapText="1"/>
    </xf>
    <xf numFmtId="0" fontId="31" fillId="8" borderId="43" xfId="21" applyBorder="1" applyAlignment="1">
      <alignment horizontal="center" vertical="center" wrapText="1"/>
    </xf>
    <xf numFmtId="0" fontId="31" fillId="8" borderId="40" xfId="21" applyBorder="1" applyAlignment="1" quotePrefix="1">
      <alignment horizontal="center" vertical="center"/>
    </xf>
    <xf numFmtId="0" fontId="31" fillId="8" borderId="27" xfId="21" applyBorder="1" applyAlignment="1" quotePrefix="1">
      <alignment horizontal="center" vertical="center"/>
    </xf>
    <xf numFmtId="0" fontId="31" fillId="8" borderId="40" xfId="21" applyBorder="1" applyAlignment="1">
      <alignment horizontal="center" vertical="center"/>
    </xf>
    <xf numFmtId="0" fontId="31" fillId="8" borderId="27" xfId="21" applyBorder="1" applyAlignment="1">
      <alignment horizontal="center" vertical="center"/>
    </xf>
    <xf numFmtId="0" fontId="31" fillId="8" borderId="40" xfId="21" applyBorder="1" applyAlignment="1" quotePrefix="1">
      <alignment horizontal="center" vertical="center" wrapText="1"/>
    </xf>
    <xf numFmtId="0" fontId="31" fillId="8" borderId="27" xfId="21" applyBorder="1" applyAlignment="1" quotePrefix="1">
      <alignment horizontal="center" vertical="center" wrapText="1"/>
    </xf>
    <xf numFmtId="0" fontId="31" fillId="8" borderId="41" xfId="21" applyBorder="1" applyAlignment="1" quotePrefix="1">
      <alignment horizontal="center" vertical="center"/>
    </xf>
    <xf numFmtId="0" fontId="31" fillId="8" borderId="42" xfId="21" applyBorder="1" applyAlignment="1" quotePrefix="1">
      <alignment horizontal="center" vertical="center"/>
    </xf>
    <xf numFmtId="0" fontId="31" fillId="8" borderId="43" xfId="2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5" fillId="40" borderId="39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5" fillId="40" borderId="39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2"/>
  <sheetViews>
    <sheetView zoomScale="55" zoomScaleNormal="55" zoomScalePageLayoutView="0" workbookViewId="0" topLeftCell="A165">
      <selection activeCell="P198" sqref="A1:P198"/>
    </sheetView>
  </sheetViews>
  <sheetFormatPr defaultColWidth="9.00390625" defaultRowHeight="19.5" customHeight="1"/>
  <cols>
    <col min="1" max="1" width="13.125" style="2" customWidth="1"/>
    <col min="2" max="2" width="11.75390625" style="2" customWidth="1"/>
    <col min="3" max="3" width="23.875" style="15" customWidth="1"/>
    <col min="4" max="4" width="5.625" style="1" customWidth="1"/>
    <col min="5" max="6" width="6.00390625" style="1" customWidth="1"/>
    <col min="7" max="7" width="7.00390625" style="1" customWidth="1"/>
    <col min="8" max="8" width="6.00390625" style="1" customWidth="1"/>
    <col min="9" max="9" width="5.625" style="70" customWidth="1"/>
    <col min="10" max="12" width="5.625" style="1" customWidth="1"/>
    <col min="13" max="13" width="5.625" style="215" customWidth="1"/>
    <col min="14" max="14" width="5.625" style="233" customWidth="1"/>
    <col min="15" max="16" width="5.625" style="1" customWidth="1"/>
    <col min="17" max="16384" width="9.00390625" style="2" customWidth="1"/>
  </cols>
  <sheetData>
    <row r="1" spans="1:16" ht="19.5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9"/>
      <c r="N1" s="308"/>
      <c r="O1" s="308"/>
      <c r="P1" s="308"/>
    </row>
    <row r="2" spans="1:16" ht="19.5" customHeight="1" thickBot="1">
      <c r="A2" s="71" t="s">
        <v>1</v>
      </c>
      <c r="J2" s="284"/>
      <c r="K2" s="284"/>
      <c r="L2" s="284"/>
      <c r="M2" s="285"/>
      <c r="N2" s="286"/>
      <c r="O2" s="284"/>
      <c r="P2" s="284"/>
    </row>
    <row r="3" spans="1:16" ht="19.5" customHeight="1" thickTop="1">
      <c r="A3" s="310" t="s">
        <v>2</v>
      </c>
      <c r="B3" s="312" t="s">
        <v>3</v>
      </c>
      <c r="C3" s="312"/>
      <c r="D3" s="312" t="s">
        <v>4</v>
      </c>
      <c r="E3" s="312" t="s">
        <v>5</v>
      </c>
      <c r="F3" s="312" t="s">
        <v>6</v>
      </c>
      <c r="G3" s="312" t="s">
        <v>7</v>
      </c>
      <c r="H3" s="312"/>
      <c r="I3" s="312" t="s">
        <v>8</v>
      </c>
      <c r="J3" s="312"/>
      <c r="K3" s="312"/>
      <c r="L3" s="312"/>
      <c r="M3" s="312"/>
      <c r="N3" s="312"/>
      <c r="O3" s="312"/>
      <c r="P3" s="314"/>
    </row>
    <row r="4" spans="1:16" ht="19.5" customHeight="1">
      <c r="A4" s="311"/>
      <c r="B4" s="313"/>
      <c r="C4" s="313"/>
      <c r="D4" s="313"/>
      <c r="E4" s="313"/>
      <c r="F4" s="313"/>
      <c r="G4" s="313"/>
      <c r="H4" s="313"/>
      <c r="I4" s="245" t="s">
        <v>9</v>
      </c>
      <c r="J4" s="287" t="s">
        <v>10</v>
      </c>
      <c r="K4" s="287" t="s">
        <v>11</v>
      </c>
      <c r="L4" s="287" t="s">
        <v>12</v>
      </c>
      <c r="M4" s="287" t="s">
        <v>13</v>
      </c>
      <c r="N4" s="287" t="s">
        <v>14</v>
      </c>
      <c r="O4" s="287" t="s">
        <v>15</v>
      </c>
      <c r="P4" s="288" t="s">
        <v>16</v>
      </c>
    </row>
    <row r="5" spans="1:16" ht="19.5" customHeight="1">
      <c r="A5" s="353" t="s">
        <v>17</v>
      </c>
      <c r="B5" s="5" t="s">
        <v>18</v>
      </c>
      <c r="C5" s="5"/>
      <c r="D5" s="27">
        <f aca="true" t="shared" si="0" ref="D5:I5">D50</f>
        <v>54.5</v>
      </c>
      <c r="E5" s="289">
        <f t="shared" si="0"/>
        <v>872</v>
      </c>
      <c r="F5" s="6"/>
      <c r="G5" s="16">
        <f>D5/D20</f>
        <v>0.3011049723756906</v>
      </c>
      <c r="H5" s="6"/>
      <c r="I5" s="94">
        <f t="shared" si="0"/>
        <v>16</v>
      </c>
      <c r="J5" s="27">
        <f aca="true" t="shared" si="1" ref="J5:P5">J50</f>
        <v>14.5</v>
      </c>
      <c r="K5" s="27">
        <f t="shared" si="1"/>
        <v>13</v>
      </c>
      <c r="L5" s="27">
        <f t="shared" si="1"/>
        <v>9</v>
      </c>
      <c r="M5" s="211">
        <f t="shared" si="1"/>
        <v>0</v>
      </c>
      <c r="N5" s="231">
        <f t="shared" si="1"/>
        <v>2</v>
      </c>
      <c r="O5" s="27">
        <f t="shared" si="1"/>
        <v>0</v>
      </c>
      <c r="P5" s="290">
        <f t="shared" si="1"/>
        <v>0</v>
      </c>
    </row>
    <row r="6" spans="1:16" ht="19.5" customHeight="1">
      <c r="A6" s="354"/>
      <c r="B6" s="5" t="s">
        <v>19</v>
      </c>
      <c r="C6" s="5"/>
      <c r="D6" s="27">
        <f aca="true" t="shared" si="2" ref="D6:I6">D69</f>
        <v>37</v>
      </c>
      <c r="E6" s="289">
        <f t="shared" si="2"/>
        <v>592</v>
      </c>
      <c r="F6" s="6"/>
      <c r="G6" s="16">
        <f>D6/D20</f>
        <v>0.20441988950276244</v>
      </c>
      <c r="H6" s="6"/>
      <c r="I6" s="94">
        <f t="shared" si="2"/>
        <v>4</v>
      </c>
      <c r="J6" s="27">
        <f aca="true" t="shared" si="3" ref="J6:P6">J69</f>
        <v>7</v>
      </c>
      <c r="K6" s="27">
        <f t="shared" si="3"/>
        <v>11</v>
      </c>
      <c r="L6" s="27">
        <f t="shared" si="3"/>
        <v>7</v>
      </c>
      <c r="M6" s="211">
        <f t="shared" si="3"/>
        <v>8</v>
      </c>
      <c r="N6" s="231">
        <f t="shared" si="3"/>
        <v>0</v>
      </c>
      <c r="O6" s="27">
        <f t="shared" si="3"/>
        <v>0</v>
      </c>
      <c r="P6" s="290">
        <f t="shared" si="3"/>
        <v>0</v>
      </c>
    </row>
    <row r="7" spans="1:16" ht="19.5" customHeight="1">
      <c r="A7" s="354"/>
      <c r="B7" s="5" t="s">
        <v>20</v>
      </c>
      <c r="C7" s="5"/>
      <c r="D7" s="27">
        <f>D112</f>
        <v>6</v>
      </c>
      <c r="E7" s="289">
        <f>E112</f>
        <v>96</v>
      </c>
      <c r="F7" s="6"/>
      <c r="G7" s="16">
        <f>D7/D20</f>
        <v>0.03314917127071823</v>
      </c>
      <c r="H7" s="6"/>
      <c r="I7" s="94">
        <f aca="true" t="shared" si="4" ref="I7:P7">I112</f>
        <v>0</v>
      </c>
      <c r="J7" s="27">
        <f t="shared" si="4"/>
        <v>0</v>
      </c>
      <c r="K7" s="27">
        <f t="shared" si="4"/>
        <v>0</v>
      </c>
      <c r="L7" s="27">
        <f t="shared" si="4"/>
        <v>0</v>
      </c>
      <c r="M7" s="211">
        <f t="shared" si="4"/>
        <v>0</v>
      </c>
      <c r="N7" s="231">
        <f t="shared" si="4"/>
        <v>5</v>
      </c>
      <c r="O7" s="27">
        <f t="shared" si="4"/>
        <v>0</v>
      </c>
      <c r="P7" s="290">
        <f t="shared" si="4"/>
        <v>0</v>
      </c>
    </row>
    <row r="8" spans="1:16" ht="19.5" customHeight="1">
      <c r="A8" s="354"/>
      <c r="B8" s="5" t="s">
        <v>21</v>
      </c>
      <c r="C8" s="5"/>
      <c r="D8" s="27">
        <f aca="true" t="shared" si="5" ref="D8:I8">D78</f>
        <v>10</v>
      </c>
      <c r="E8" s="289">
        <f t="shared" si="5"/>
        <v>160</v>
      </c>
      <c r="F8" s="6"/>
      <c r="G8" s="16">
        <f>D8/D20</f>
        <v>0.055248618784530384</v>
      </c>
      <c r="H8" s="6"/>
      <c r="I8" s="94">
        <f t="shared" si="5"/>
        <v>0</v>
      </c>
      <c r="J8" s="27">
        <f aca="true" t="shared" si="6" ref="J8:P8">J78</f>
        <v>0</v>
      </c>
      <c r="K8" s="27">
        <f t="shared" si="6"/>
        <v>0</v>
      </c>
      <c r="L8" s="27">
        <f t="shared" si="6"/>
        <v>0</v>
      </c>
      <c r="M8" s="211">
        <f t="shared" si="6"/>
        <v>6</v>
      </c>
      <c r="N8" s="231">
        <f t="shared" si="6"/>
        <v>4</v>
      </c>
      <c r="O8" s="27">
        <f t="shared" si="6"/>
        <v>0</v>
      </c>
      <c r="P8" s="290">
        <f t="shared" si="6"/>
        <v>0</v>
      </c>
    </row>
    <row r="9" spans="1:16" ht="19.5" customHeight="1">
      <c r="A9" s="354"/>
      <c r="B9" s="5" t="s">
        <v>22</v>
      </c>
      <c r="C9" s="5"/>
      <c r="D9" s="27">
        <f aca="true" t="shared" si="7" ref="D9:I9">D126</f>
        <v>7</v>
      </c>
      <c r="E9" s="289">
        <f t="shared" si="7"/>
        <v>112</v>
      </c>
      <c r="F9" s="6"/>
      <c r="G9" s="16">
        <f>D9/D20</f>
        <v>0.03867403314917127</v>
      </c>
      <c r="H9" s="6"/>
      <c r="I9" s="94">
        <f t="shared" si="7"/>
        <v>0</v>
      </c>
      <c r="J9" s="27">
        <f aca="true" t="shared" si="8" ref="J9:P9">J126</f>
        <v>0</v>
      </c>
      <c r="K9" s="27">
        <f t="shared" si="8"/>
        <v>0</v>
      </c>
      <c r="L9" s="27">
        <f t="shared" si="8"/>
        <v>0</v>
      </c>
      <c r="M9" s="211">
        <f t="shared" si="8"/>
        <v>4</v>
      </c>
      <c r="N9" s="231">
        <f t="shared" si="8"/>
        <v>3</v>
      </c>
      <c r="O9" s="27">
        <f t="shared" si="8"/>
        <v>0</v>
      </c>
      <c r="P9" s="290">
        <f t="shared" si="8"/>
        <v>0</v>
      </c>
    </row>
    <row r="10" spans="1:16" ht="19.5" customHeight="1">
      <c r="A10" s="354"/>
      <c r="B10" s="5" t="s">
        <v>23</v>
      </c>
      <c r="C10" s="5" t="s">
        <v>24</v>
      </c>
      <c r="D10" s="292">
        <v>9</v>
      </c>
      <c r="E10" s="289">
        <f>D10*16</f>
        <v>144</v>
      </c>
      <c r="F10" s="6"/>
      <c r="G10" s="16">
        <f>D10/D20</f>
        <v>0.049723756906077346</v>
      </c>
      <c r="H10" s="6"/>
      <c r="I10" s="93"/>
      <c r="J10" s="293"/>
      <c r="K10" s="293"/>
      <c r="L10" s="293"/>
      <c r="M10" s="211"/>
      <c r="N10" s="231"/>
      <c r="O10" s="293"/>
      <c r="P10" s="42"/>
    </row>
    <row r="11" spans="1:16" ht="19.5" customHeight="1">
      <c r="A11" s="355"/>
      <c r="B11" s="5"/>
      <c r="C11" s="5" t="s">
        <v>25</v>
      </c>
      <c r="D11" s="292">
        <v>3</v>
      </c>
      <c r="E11" s="289">
        <f>D11*16</f>
        <v>48</v>
      </c>
      <c r="F11" s="6"/>
      <c r="G11" s="16">
        <f>D11/D20</f>
        <v>0.016574585635359115</v>
      </c>
      <c r="H11" s="6"/>
      <c r="I11" s="93"/>
      <c r="J11" s="293"/>
      <c r="K11" s="293"/>
      <c r="L11" s="293"/>
      <c r="M11" s="211"/>
      <c r="N11" s="231"/>
      <c r="O11" s="293"/>
      <c r="P11" s="42"/>
    </row>
    <row r="12" spans="1:16" ht="19.5" customHeight="1">
      <c r="A12" s="291"/>
      <c r="B12" s="4" t="s">
        <v>26</v>
      </c>
      <c r="C12" s="4"/>
      <c r="D12" s="27">
        <f>SUM(D5:D11)</f>
        <v>126.5</v>
      </c>
      <c r="E12" s="294">
        <f>SUM(E5:E11)</f>
        <v>2024</v>
      </c>
      <c r="F12" s="6"/>
      <c r="G12" s="16">
        <f>SUM(G5:G11)</f>
        <v>0.6988950276243093</v>
      </c>
      <c r="H12" s="6"/>
      <c r="I12" s="94">
        <f aca="true" t="shared" si="9" ref="I12:P12">SUM(I5:I11)</f>
        <v>20</v>
      </c>
      <c r="J12" s="27">
        <f t="shared" si="9"/>
        <v>21.5</v>
      </c>
      <c r="K12" s="27">
        <f t="shared" si="9"/>
        <v>24</v>
      </c>
      <c r="L12" s="27">
        <f t="shared" si="9"/>
        <v>16</v>
      </c>
      <c r="M12" s="211">
        <f t="shared" si="9"/>
        <v>18</v>
      </c>
      <c r="N12" s="231">
        <f t="shared" si="9"/>
        <v>14</v>
      </c>
      <c r="O12" s="27">
        <f t="shared" si="9"/>
        <v>0</v>
      </c>
      <c r="P12" s="290">
        <f t="shared" si="9"/>
        <v>0</v>
      </c>
    </row>
    <row r="13" spans="1:16" ht="19.5" customHeight="1">
      <c r="A13" s="3" t="s">
        <v>27</v>
      </c>
      <c r="B13" s="4"/>
      <c r="C13" s="4"/>
      <c r="D13" s="29"/>
      <c r="E13" s="28"/>
      <c r="F13" s="6"/>
      <c r="G13" s="25"/>
      <c r="H13" s="6"/>
      <c r="I13" s="94">
        <f>17-I15-I16-I17-I18</f>
        <v>13.5</v>
      </c>
      <c r="J13" s="27">
        <f aca="true" t="shared" si="10" ref="J13:O13">19-J15-J16-J17-J18</f>
        <v>14</v>
      </c>
      <c r="K13" s="27">
        <f t="shared" si="10"/>
        <v>15.5</v>
      </c>
      <c r="L13" s="27">
        <f t="shared" si="10"/>
        <v>10.5</v>
      </c>
      <c r="M13" s="211">
        <f t="shared" si="10"/>
        <v>12.5</v>
      </c>
      <c r="N13" s="231">
        <f t="shared" si="10"/>
        <v>15</v>
      </c>
      <c r="O13" s="27">
        <f t="shared" si="10"/>
        <v>12.5</v>
      </c>
      <c r="P13" s="42"/>
    </row>
    <row r="14" spans="1:16" ht="19.5" customHeight="1">
      <c r="A14" s="3" t="s">
        <v>28</v>
      </c>
      <c r="B14" s="4"/>
      <c r="C14" s="4"/>
      <c r="D14" s="29"/>
      <c r="E14" s="28"/>
      <c r="F14" s="6"/>
      <c r="G14" s="25"/>
      <c r="H14" s="6"/>
      <c r="I14" s="295">
        <f aca="true" t="shared" si="11" ref="I14:O14">I12/I13</f>
        <v>1.4814814814814814</v>
      </c>
      <c r="J14" s="296">
        <f t="shared" si="11"/>
        <v>1.5357142857142858</v>
      </c>
      <c r="K14" s="296">
        <f t="shared" si="11"/>
        <v>1.5483870967741935</v>
      </c>
      <c r="L14" s="296">
        <f t="shared" si="11"/>
        <v>1.5238095238095237</v>
      </c>
      <c r="M14" s="297">
        <f t="shared" si="11"/>
        <v>1.44</v>
      </c>
      <c r="N14" s="298">
        <f t="shared" si="11"/>
        <v>0.9333333333333333</v>
      </c>
      <c r="O14" s="296">
        <f t="shared" si="11"/>
        <v>0</v>
      </c>
      <c r="P14" s="42"/>
    </row>
    <row r="15" spans="1:16" ht="19.5" customHeight="1">
      <c r="A15" s="353" t="s">
        <v>29</v>
      </c>
      <c r="B15" s="7" t="s">
        <v>30</v>
      </c>
      <c r="C15" s="4"/>
      <c r="D15" s="27">
        <f>D179</f>
        <v>33.5</v>
      </c>
      <c r="E15" s="28"/>
      <c r="F15" s="6"/>
      <c r="G15" s="16">
        <f>D15/D20</f>
        <v>0.1850828729281768</v>
      </c>
      <c r="H15" s="6"/>
      <c r="I15" s="94">
        <f>I179</f>
        <v>3.5</v>
      </c>
      <c r="J15" s="27">
        <f aca="true" t="shared" si="12" ref="J15:P15">J179</f>
        <v>5</v>
      </c>
      <c r="K15" s="27">
        <f t="shared" si="12"/>
        <v>3.5</v>
      </c>
      <c r="L15" s="27">
        <f t="shared" si="12"/>
        <v>8.5</v>
      </c>
      <c r="M15" s="211">
        <f t="shared" si="12"/>
        <v>4.5</v>
      </c>
      <c r="N15" s="231">
        <f t="shared" si="12"/>
        <v>4</v>
      </c>
      <c r="O15" s="27">
        <f t="shared" si="12"/>
        <v>4.5</v>
      </c>
      <c r="P15" s="290">
        <f t="shared" si="12"/>
        <v>0</v>
      </c>
    </row>
    <row r="16" spans="1:16" ht="19.5" customHeight="1">
      <c r="A16" s="354"/>
      <c r="B16" s="7" t="s">
        <v>31</v>
      </c>
      <c r="C16" s="4"/>
      <c r="D16" s="27">
        <f>D182</f>
        <v>19</v>
      </c>
      <c r="E16" s="28"/>
      <c r="F16" s="6"/>
      <c r="G16" s="16">
        <f>D16/D20</f>
        <v>0.10497237569060773</v>
      </c>
      <c r="H16" s="6"/>
      <c r="I16" s="94">
        <f aca="true" t="shared" si="13" ref="I16:P16">I182</f>
        <v>0</v>
      </c>
      <c r="J16" s="27">
        <f t="shared" si="13"/>
        <v>0</v>
      </c>
      <c r="K16" s="27">
        <f t="shared" si="13"/>
        <v>0</v>
      </c>
      <c r="L16" s="27">
        <f t="shared" si="13"/>
        <v>0</v>
      </c>
      <c r="M16" s="211">
        <f t="shared" si="13"/>
        <v>2</v>
      </c>
      <c r="N16" s="231">
        <f t="shared" si="13"/>
        <v>0</v>
      </c>
      <c r="O16" s="27">
        <f t="shared" si="13"/>
        <v>0</v>
      </c>
      <c r="P16" s="290">
        <f t="shared" si="13"/>
        <v>17</v>
      </c>
    </row>
    <row r="17" spans="1:16" ht="19.5" customHeight="1">
      <c r="A17" s="354"/>
      <c r="B17" s="7" t="s">
        <v>32</v>
      </c>
      <c r="C17" s="4"/>
      <c r="D17" s="27">
        <f>D189</f>
        <v>2</v>
      </c>
      <c r="E17" s="28"/>
      <c r="F17" s="6"/>
      <c r="G17" s="16">
        <f>D17/D20</f>
        <v>0.011049723756906077</v>
      </c>
      <c r="H17" s="6"/>
      <c r="I17" s="94">
        <f>I189</f>
        <v>0</v>
      </c>
      <c r="J17" s="27">
        <f aca="true" t="shared" si="14" ref="J17:P17">J189</f>
        <v>0</v>
      </c>
      <c r="K17" s="27">
        <f t="shared" si="14"/>
        <v>0</v>
      </c>
      <c r="L17" s="27">
        <f t="shared" si="14"/>
        <v>0</v>
      </c>
      <c r="M17" s="211">
        <f t="shared" si="14"/>
        <v>0</v>
      </c>
      <c r="N17" s="231">
        <f t="shared" si="14"/>
        <v>0</v>
      </c>
      <c r="O17" s="27">
        <f t="shared" si="14"/>
        <v>2</v>
      </c>
      <c r="P17" s="290">
        <f t="shared" si="14"/>
        <v>0</v>
      </c>
    </row>
    <row r="18" spans="1:16" ht="19.5" customHeight="1">
      <c r="A18" s="355"/>
      <c r="B18" s="7" t="s">
        <v>33</v>
      </c>
      <c r="C18" s="4"/>
      <c r="D18" s="72">
        <v>0</v>
      </c>
      <c r="E18" s="28"/>
      <c r="F18" s="6"/>
      <c r="G18" s="16">
        <f>D18/D20</f>
        <v>0</v>
      </c>
      <c r="H18" s="6"/>
      <c r="I18" s="299">
        <v>0</v>
      </c>
      <c r="J18" s="72">
        <v>0</v>
      </c>
      <c r="K18" s="72">
        <v>0</v>
      </c>
      <c r="L18" s="72">
        <v>0</v>
      </c>
      <c r="M18" s="213">
        <v>0</v>
      </c>
      <c r="N18" s="43">
        <v>0</v>
      </c>
      <c r="O18" s="72">
        <v>0</v>
      </c>
      <c r="P18" s="300">
        <v>0</v>
      </c>
    </row>
    <row r="19" spans="1:16" ht="19.5" customHeight="1">
      <c r="A19" s="3"/>
      <c r="B19" s="4" t="s">
        <v>34</v>
      </c>
      <c r="C19" s="4"/>
      <c r="D19" s="72">
        <f>D15+D16+D17+D18</f>
        <v>54.5</v>
      </c>
      <c r="E19" s="28"/>
      <c r="F19" s="6"/>
      <c r="G19" s="16">
        <f>SUM(G15:G18)</f>
        <v>0.30110497237569056</v>
      </c>
      <c r="H19" s="6"/>
      <c r="I19" s="299">
        <f aca="true" t="shared" si="15" ref="I19:P19">I15+I16+I17+I18</f>
        <v>3.5</v>
      </c>
      <c r="J19" s="72">
        <f t="shared" si="15"/>
        <v>5</v>
      </c>
      <c r="K19" s="72">
        <f t="shared" si="15"/>
        <v>3.5</v>
      </c>
      <c r="L19" s="72">
        <f t="shared" si="15"/>
        <v>8.5</v>
      </c>
      <c r="M19" s="213">
        <f t="shared" si="15"/>
        <v>6.5</v>
      </c>
      <c r="N19" s="43">
        <f t="shared" si="15"/>
        <v>4</v>
      </c>
      <c r="O19" s="72">
        <f t="shared" si="15"/>
        <v>6.5</v>
      </c>
      <c r="P19" s="300">
        <f t="shared" si="15"/>
        <v>17</v>
      </c>
    </row>
    <row r="20" spans="1:16" ht="19.5" customHeight="1">
      <c r="A20" s="31" t="s">
        <v>35</v>
      </c>
      <c r="B20" s="7"/>
      <c r="C20" s="4"/>
      <c r="D20" s="301">
        <f>D12+D19</f>
        <v>181</v>
      </c>
      <c r="E20" s="28"/>
      <c r="F20" s="6"/>
      <c r="G20" s="25"/>
      <c r="H20" s="6"/>
      <c r="I20" s="94">
        <f aca="true" t="shared" si="16" ref="I20:P20">I12+I19</f>
        <v>23.5</v>
      </c>
      <c r="J20" s="27">
        <f t="shared" si="16"/>
        <v>26.5</v>
      </c>
      <c r="K20" s="27">
        <f t="shared" si="16"/>
        <v>27.5</v>
      </c>
      <c r="L20" s="27">
        <f t="shared" si="16"/>
        <v>24.5</v>
      </c>
      <c r="M20" s="211">
        <f t="shared" si="16"/>
        <v>24.5</v>
      </c>
      <c r="N20" s="231">
        <f t="shared" si="16"/>
        <v>18</v>
      </c>
      <c r="O20" s="27">
        <f t="shared" si="16"/>
        <v>6.5</v>
      </c>
      <c r="P20" s="290">
        <f t="shared" si="16"/>
        <v>17</v>
      </c>
    </row>
    <row r="21" spans="1:16" ht="19.5" customHeight="1">
      <c r="A21" s="353" t="s">
        <v>36</v>
      </c>
      <c r="B21" s="7" t="s">
        <v>37</v>
      </c>
      <c r="C21" s="4"/>
      <c r="D21" s="27">
        <v>1</v>
      </c>
      <c r="E21" s="28"/>
      <c r="F21" s="6"/>
      <c r="G21" s="25"/>
      <c r="H21" s="6"/>
      <c r="I21" s="93"/>
      <c r="J21" s="29"/>
      <c r="K21" s="29"/>
      <c r="L21" s="29"/>
      <c r="M21" s="213"/>
      <c r="N21" s="43"/>
      <c r="O21" s="29"/>
      <c r="P21" s="42"/>
    </row>
    <row r="22" spans="1:16" ht="19.5" customHeight="1">
      <c r="A22" s="354"/>
      <c r="B22" s="7" t="s">
        <v>38</v>
      </c>
      <c r="C22" s="4"/>
      <c r="D22" s="27">
        <v>0.5</v>
      </c>
      <c r="E22" s="28"/>
      <c r="F22" s="6"/>
      <c r="G22" s="25"/>
      <c r="H22" s="6"/>
      <c r="I22" s="93"/>
      <c r="J22" s="29"/>
      <c r="K22" s="29"/>
      <c r="L22" s="29"/>
      <c r="M22" s="213"/>
      <c r="N22" s="43"/>
      <c r="O22" s="29"/>
      <c r="P22" s="42"/>
    </row>
    <row r="23" spans="1:16" ht="19.5" customHeight="1">
      <c r="A23" s="354"/>
      <c r="B23" s="7" t="s">
        <v>39</v>
      </c>
      <c r="C23" s="4"/>
      <c r="D23" s="27">
        <v>1</v>
      </c>
      <c r="E23" s="28"/>
      <c r="F23" s="6"/>
      <c r="G23" s="25"/>
      <c r="H23" s="6"/>
      <c r="I23" s="93"/>
      <c r="J23" s="29"/>
      <c r="K23" s="29"/>
      <c r="L23" s="29"/>
      <c r="M23" s="213"/>
      <c r="N23" s="43"/>
      <c r="O23" s="29"/>
      <c r="P23" s="42"/>
    </row>
    <row r="24" spans="1:16" ht="19.5" customHeight="1">
      <c r="A24" s="354"/>
      <c r="B24" s="7" t="s">
        <v>40</v>
      </c>
      <c r="C24" s="4"/>
      <c r="D24" s="27">
        <v>2</v>
      </c>
      <c r="E24" s="28"/>
      <c r="F24" s="6"/>
      <c r="G24" s="25"/>
      <c r="H24" s="6"/>
      <c r="I24" s="93"/>
      <c r="J24" s="29"/>
      <c r="K24" s="29"/>
      <c r="L24" s="29"/>
      <c r="M24" s="213"/>
      <c r="N24" s="43"/>
      <c r="O24" s="29"/>
      <c r="P24" s="42"/>
    </row>
    <row r="25" spans="1:16" ht="19.5" customHeight="1">
      <c r="A25" s="354"/>
      <c r="B25" s="7" t="s">
        <v>41</v>
      </c>
      <c r="C25" s="4"/>
      <c r="D25" s="27">
        <v>0.5</v>
      </c>
      <c r="E25" s="28"/>
      <c r="F25" s="6"/>
      <c r="G25" s="25"/>
      <c r="H25" s="6"/>
      <c r="I25" s="93"/>
      <c r="J25" s="29"/>
      <c r="K25" s="29"/>
      <c r="L25" s="29"/>
      <c r="M25" s="213"/>
      <c r="N25" s="43"/>
      <c r="O25" s="29"/>
      <c r="P25" s="42"/>
    </row>
    <row r="26" spans="1:16" ht="19.5" customHeight="1">
      <c r="A26" s="355"/>
      <c r="B26" s="7" t="s">
        <v>42</v>
      </c>
      <c r="C26" s="4"/>
      <c r="D26" s="43">
        <v>1.5</v>
      </c>
      <c r="E26" s="44">
        <v>24</v>
      </c>
      <c r="F26" s="45"/>
      <c r="G26" s="46"/>
      <c r="H26" s="45"/>
      <c r="I26" s="95"/>
      <c r="J26" s="43"/>
      <c r="K26" s="43"/>
      <c r="L26" s="43"/>
      <c r="M26" s="213"/>
      <c r="N26" s="43"/>
      <c r="O26" s="43"/>
      <c r="P26" s="47"/>
    </row>
    <row r="27" spans="1:16" ht="19.5" customHeight="1" thickBot="1">
      <c r="A27" s="302"/>
      <c r="B27" s="8" t="s">
        <v>26</v>
      </c>
      <c r="C27" s="8"/>
      <c r="D27" s="30">
        <f>SUM(D21:D26)</f>
        <v>6.5</v>
      </c>
      <c r="E27" s="48"/>
      <c r="F27" s="49"/>
      <c r="G27" s="50"/>
      <c r="H27" s="49"/>
      <c r="I27" s="96"/>
      <c r="J27" s="51"/>
      <c r="K27" s="51"/>
      <c r="L27" s="51"/>
      <c r="M27" s="214"/>
      <c r="N27" s="232"/>
      <c r="O27" s="51"/>
      <c r="P27" s="52"/>
    </row>
    <row r="28" ht="19.5" customHeight="1" thickBot="1" thickTop="1">
      <c r="A28" s="71" t="s">
        <v>43</v>
      </c>
    </row>
    <row r="29" spans="1:16" ht="19.5" customHeight="1" thickTop="1">
      <c r="A29" s="315" t="s">
        <v>3</v>
      </c>
      <c r="B29" s="317" t="s">
        <v>44</v>
      </c>
      <c r="C29" s="317" t="s">
        <v>45</v>
      </c>
      <c r="D29" s="319" t="s">
        <v>4</v>
      </c>
      <c r="E29" s="321" t="s">
        <v>46</v>
      </c>
      <c r="F29" s="321" t="s">
        <v>47</v>
      </c>
      <c r="G29" s="321" t="s">
        <v>48</v>
      </c>
      <c r="H29" s="321" t="s">
        <v>49</v>
      </c>
      <c r="I29" s="323" t="s">
        <v>8</v>
      </c>
      <c r="J29" s="323"/>
      <c r="K29" s="323"/>
      <c r="L29" s="323"/>
      <c r="M29" s="323"/>
      <c r="N29" s="323"/>
      <c r="O29" s="323"/>
      <c r="P29" s="324"/>
    </row>
    <row r="30" spans="1:16" ht="19.5" customHeight="1">
      <c r="A30" s="316"/>
      <c r="B30" s="318"/>
      <c r="C30" s="318"/>
      <c r="D30" s="320"/>
      <c r="E30" s="322"/>
      <c r="F30" s="322"/>
      <c r="G30" s="322"/>
      <c r="H30" s="322"/>
      <c r="I30" s="246" t="s">
        <v>9</v>
      </c>
      <c r="J30" s="247" t="s">
        <v>10</v>
      </c>
      <c r="K30" s="247" t="s">
        <v>11</v>
      </c>
      <c r="L30" s="247" t="s">
        <v>12</v>
      </c>
      <c r="M30" s="247" t="s">
        <v>13</v>
      </c>
      <c r="N30" s="247" t="s">
        <v>14</v>
      </c>
      <c r="O30" s="247" t="s">
        <v>15</v>
      </c>
      <c r="P30" s="248" t="s">
        <v>16</v>
      </c>
    </row>
    <row r="31" spans="1:16" ht="19.5" customHeight="1">
      <c r="A31" s="364" t="s">
        <v>18</v>
      </c>
      <c r="B31" s="153" t="s">
        <v>50</v>
      </c>
      <c r="C31" s="73" t="s">
        <v>51</v>
      </c>
      <c r="D31" s="67">
        <f>SUM(I31:P31)</f>
        <v>3</v>
      </c>
      <c r="E31" s="19">
        <f>D31*16</f>
        <v>48</v>
      </c>
      <c r="F31" s="64"/>
      <c r="G31" s="61"/>
      <c r="H31" s="64"/>
      <c r="I31" s="97">
        <v>3</v>
      </c>
      <c r="J31" s="26"/>
      <c r="K31" s="26"/>
      <c r="L31" s="26"/>
      <c r="M31" s="212"/>
      <c r="N31" s="80"/>
      <c r="O31" s="26"/>
      <c r="P31" s="37"/>
    </row>
    <row r="32" spans="1:16" ht="19.5" customHeight="1">
      <c r="A32" s="364"/>
      <c r="B32" s="153" t="s">
        <v>52</v>
      </c>
      <c r="C32" s="73" t="s">
        <v>53</v>
      </c>
      <c r="D32" s="67">
        <f aca="true" t="shared" si="17" ref="D32:D49">SUM(I32:P32)</f>
        <v>1</v>
      </c>
      <c r="E32" s="19">
        <f aca="true" t="shared" si="18" ref="E32:E49">D32*16</f>
        <v>16</v>
      </c>
      <c r="F32" s="64"/>
      <c r="G32" s="61"/>
      <c r="H32" s="64"/>
      <c r="I32" s="97">
        <v>1</v>
      </c>
      <c r="J32" s="26"/>
      <c r="K32" s="26"/>
      <c r="L32" s="26"/>
      <c r="M32" s="212"/>
      <c r="N32" s="80"/>
      <c r="O32" s="26"/>
      <c r="P32" s="37"/>
    </row>
    <row r="33" spans="1:16" ht="19.5" customHeight="1">
      <c r="A33" s="364"/>
      <c r="B33" s="153" t="s">
        <v>54</v>
      </c>
      <c r="C33" s="73" t="s">
        <v>55</v>
      </c>
      <c r="D33" s="67">
        <f t="shared" si="17"/>
        <v>2</v>
      </c>
      <c r="E33" s="19">
        <f t="shared" si="18"/>
        <v>32</v>
      </c>
      <c r="F33" s="64"/>
      <c r="G33" s="61"/>
      <c r="H33" s="64"/>
      <c r="I33" s="97"/>
      <c r="J33" s="26">
        <v>2</v>
      </c>
      <c r="K33" s="26"/>
      <c r="L33" s="26"/>
      <c r="M33" s="212"/>
      <c r="N33" s="80"/>
      <c r="O33" s="26"/>
      <c r="P33" s="37"/>
    </row>
    <row r="34" spans="1:16" ht="19.5" customHeight="1">
      <c r="A34" s="364"/>
      <c r="B34" s="153" t="s">
        <v>56</v>
      </c>
      <c r="C34" s="73" t="s">
        <v>57</v>
      </c>
      <c r="D34" s="67">
        <f t="shared" si="17"/>
        <v>5</v>
      </c>
      <c r="E34" s="19">
        <f t="shared" si="18"/>
        <v>80</v>
      </c>
      <c r="F34" s="64"/>
      <c r="G34" s="61"/>
      <c r="H34" s="64"/>
      <c r="I34" s="97"/>
      <c r="J34" s="26"/>
      <c r="K34" s="26">
        <v>5</v>
      </c>
      <c r="L34" s="26"/>
      <c r="M34" s="212"/>
      <c r="N34" s="80"/>
      <c r="O34" s="26"/>
      <c r="P34" s="37"/>
    </row>
    <row r="35" spans="1:16" ht="19.5" customHeight="1">
      <c r="A35" s="364"/>
      <c r="B35" s="153" t="s">
        <v>58</v>
      </c>
      <c r="C35" s="73" t="s">
        <v>59</v>
      </c>
      <c r="D35" s="67">
        <f t="shared" si="17"/>
        <v>3</v>
      </c>
      <c r="E35" s="19">
        <f t="shared" si="18"/>
        <v>48</v>
      </c>
      <c r="F35" s="64"/>
      <c r="G35" s="61"/>
      <c r="H35" s="64"/>
      <c r="I35" s="97"/>
      <c r="J35" s="26"/>
      <c r="K35" s="26"/>
      <c r="L35" s="26">
        <v>3</v>
      </c>
      <c r="M35" s="212"/>
      <c r="N35" s="80"/>
      <c r="O35" s="26"/>
      <c r="P35" s="37"/>
    </row>
    <row r="36" spans="1:71" s="159" customFormat="1" ht="19.5" customHeight="1">
      <c r="A36" s="364"/>
      <c r="B36" s="163" t="s">
        <v>60</v>
      </c>
      <c r="C36" s="164" t="s">
        <v>61</v>
      </c>
      <c r="D36" s="165">
        <f t="shared" si="17"/>
        <v>2</v>
      </c>
      <c r="E36" s="166">
        <f t="shared" si="18"/>
        <v>32</v>
      </c>
      <c r="F36" s="160"/>
      <c r="G36" s="161"/>
      <c r="H36" s="160"/>
      <c r="I36" s="167"/>
      <c r="J36" s="162"/>
      <c r="K36" s="157"/>
      <c r="L36" s="157"/>
      <c r="M36" s="212"/>
      <c r="N36" s="80">
        <v>2</v>
      </c>
      <c r="O36" s="158"/>
      <c r="P36" s="28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16" ht="19.5" customHeight="1">
      <c r="A37" s="364"/>
      <c r="B37" s="88" t="s">
        <v>62</v>
      </c>
      <c r="C37" s="73" t="s">
        <v>63</v>
      </c>
      <c r="D37" s="67">
        <f t="shared" si="17"/>
        <v>2.5</v>
      </c>
      <c r="E37" s="19">
        <f t="shared" si="18"/>
        <v>40</v>
      </c>
      <c r="F37" s="64"/>
      <c r="G37" s="61"/>
      <c r="H37" s="64"/>
      <c r="I37" s="98"/>
      <c r="J37" s="62">
        <v>2.5</v>
      </c>
      <c r="K37" s="14"/>
      <c r="L37" s="17"/>
      <c r="M37" s="212"/>
      <c r="N37" s="80"/>
      <c r="O37" s="26"/>
      <c r="P37" s="37"/>
    </row>
    <row r="38" spans="1:16" ht="19.5" customHeight="1">
      <c r="A38" s="364"/>
      <c r="B38" s="88" t="s">
        <v>64</v>
      </c>
      <c r="C38" s="73" t="s">
        <v>65</v>
      </c>
      <c r="D38" s="67">
        <f t="shared" si="17"/>
        <v>2</v>
      </c>
      <c r="E38" s="19">
        <f t="shared" si="18"/>
        <v>32</v>
      </c>
      <c r="F38" s="64"/>
      <c r="G38" s="61"/>
      <c r="H38" s="64"/>
      <c r="I38" s="98"/>
      <c r="J38" s="62"/>
      <c r="K38" s="17">
        <v>2</v>
      </c>
      <c r="L38" s="17"/>
      <c r="M38" s="212"/>
      <c r="N38" s="80"/>
      <c r="O38" s="26"/>
      <c r="P38" s="37"/>
    </row>
    <row r="39" spans="1:16" ht="19.5" customHeight="1">
      <c r="A39" s="364"/>
      <c r="B39" s="88" t="s">
        <v>66</v>
      </c>
      <c r="C39" s="73" t="s">
        <v>67</v>
      </c>
      <c r="D39" s="67">
        <f t="shared" si="17"/>
        <v>4</v>
      </c>
      <c r="E39" s="19">
        <f t="shared" si="18"/>
        <v>64</v>
      </c>
      <c r="F39" s="64"/>
      <c r="G39" s="64">
        <v>16</v>
      </c>
      <c r="H39" s="64"/>
      <c r="I39" s="98">
        <v>4</v>
      </c>
      <c r="J39" s="14"/>
      <c r="K39" s="14"/>
      <c r="L39" s="14"/>
      <c r="M39" s="212"/>
      <c r="N39" s="80"/>
      <c r="O39" s="26"/>
      <c r="P39" s="37"/>
    </row>
    <row r="40" spans="1:16" ht="19.5" customHeight="1">
      <c r="A40" s="364"/>
      <c r="B40" s="88" t="s">
        <v>68</v>
      </c>
      <c r="C40" s="73" t="s">
        <v>69</v>
      </c>
      <c r="D40" s="67">
        <f t="shared" si="17"/>
        <v>4</v>
      </c>
      <c r="E40" s="19">
        <f t="shared" si="18"/>
        <v>64</v>
      </c>
      <c r="F40" s="64"/>
      <c r="G40" s="64">
        <v>16</v>
      </c>
      <c r="H40" s="64"/>
      <c r="I40" s="98"/>
      <c r="J40" s="62">
        <v>4</v>
      </c>
      <c r="K40" s="17"/>
      <c r="L40" s="17"/>
      <c r="M40" s="212"/>
      <c r="N40" s="80"/>
      <c r="O40" s="26"/>
      <c r="P40" s="37"/>
    </row>
    <row r="41" spans="1:16" ht="19.5" customHeight="1">
      <c r="A41" s="364"/>
      <c r="B41" s="88" t="s">
        <v>70</v>
      </c>
      <c r="C41" s="73" t="s">
        <v>71</v>
      </c>
      <c r="D41" s="67">
        <f t="shared" si="17"/>
        <v>4</v>
      </c>
      <c r="E41" s="19">
        <f t="shared" si="18"/>
        <v>64</v>
      </c>
      <c r="F41" s="64"/>
      <c r="G41" s="64">
        <v>16</v>
      </c>
      <c r="H41" s="64"/>
      <c r="I41" s="98"/>
      <c r="J41" s="62"/>
      <c r="K41" s="17">
        <v>4</v>
      </c>
      <c r="L41" s="17"/>
      <c r="M41" s="212"/>
      <c r="N41" s="80"/>
      <c r="O41" s="26"/>
      <c r="P41" s="37"/>
    </row>
    <row r="42" spans="1:16" ht="19.5" customHeight="1">
      <c r="A42" s="364"/>
      <c r="B42" s="153" t="s">
        <v>72</v>
      </c>
      <c r="C42" s="73" t="s">
        <v>73</v>
      </c>
      <c r="D42" s="67">
        <f t="shared" si="17"/>
        <v>4</v>
      </c>
      <c r="E42" s="19">
        <f t="shared" si="18"/>
        <v>64</v>
      </c>
      <c r="F42" s="64"/>
      <c r="G42" s="64">
        <v>16</v>
      </c>
      <c r="H42" s="64"/>
      <c r="I42" s="98"/>
      <c r="J42" s="62"/>
      <c r="K42" s="17"/>
      <c r="L42" s="17">
        <v>4</v>
      </c>
      <c r="M42" s="212"/>
      <c r="N42" s="80"/>
      <c r="O42" s="26"/>
      <c r="P42" s="37"/>
    </row>
    <row r="43" spans="1:16" ht="19.5" customHeight="1">
      <c r="A43" s="364"/>
      <c r="B43" s="88" t="s">
        <v>74</v>
      </c>
      <c r="C43" s="73" t="s">
        <v>75</v>
      </c>
      <c r="D43" s="67">
        <f t="shared" si="17"/>
        <v>4</v>
      </c>
      <c r="E43" s="19">
        <f t="shared" si="18"/>
        <v>64</v>
      </c>
      <c r="F43" s="64"/>
      <c r="G43" s="61"/>
      <c r="H43" s="64"/>
      <c r="I43" s="98">
        <v>4</v>
      </c>
      <c r="J43" s="14"/>
      <c r="K43" s="17"/>
      <c r="L43" s="17"/>
      <c r="M43" s="212"/>
      <c r="N43" s="80"/>
      <c r="O43" s="26"/>
      <c r="P43" s="37"/>
    </row>
    <row r="44" spans="1:16" ht="19.5" customHeight="1">
      <c r="A44" s="364"/>
      <c r="B44" s="88" t="s">
        <v>76</v>
      </c>
      <c r="C44" s="73" t="s">
        <v>77</v>
      </c>
      <c r="D44" s="67">
        <f t="shared" si="17"/>
        <v>4</v>
      </c>
      <c r="E44" s="19">
        <f t="shared" si="18"/>
        <v>64</v>
      </c>
      <c r="F44" s="64"/>
      <c r="G44" s="61"/>
      <c r="H44" s="64"/>
      <c r="I44" s="98"/>
      <c r="J44" s="62">
        <v>4</v>
      </c>
      <c r="K44" s="17"/>
      <c r="L44" s="17"/>
      <c r="M44" s="212"/>
      <c r="N44" s="80"/>
      <c r="O44" s="26"/>
      <c r="P44" s="37"/>
    </row>
    <row r="45" spans="1:16" ht="19.5" customHeight="1">
      <c r="A45" s="364"/>
      <c r="B45" s="153" t="s">
        <v>78</v>
      </c>
      <c r="C45" s="73" t="s">
        <v>79</v>
      </c>
      <c r="D45" s="67">
        <f t="shared" si="17"/>
        <v>2</v>
      </c>
      <c r="E45" s="19">
        <f t="shared" si="18"/>
        <v>32</v>
      </c>
      <c r="F45" s="64"/>
      <c r="G45" s="61"/>
      <c r="H45" s="64"/>
      <c r="I45" s="98">
        <v>2</v>
      </c>
      <c r="J45" s="62"/>
      <c r="K45" s="17"/>
      <c r="L45" s="17"/>
      <c r="M45" s="212"/>
      <c r="N45" s="80"/>
      <c r="O45" s="26"/>
      <c r="P45" s="37"/>
    </row>
    <row r="46" spans="1:16" ht="19.5" customHeight="1">
      <c r="A46" s="364"/>
      <c r="B46" s="88" t="s">
        <v>80</v>
      </c>
      <c r="C46" s="73" t="s">
        <v>81</v>
      </c>
      <c r="D46" s="67">
        <f t="shared" si="17"/>
        <v>2</v>
      </c>
      <c r="E46" s="19">
        <f t="shared" si="18"/>
        <v>32</v>
      </c>
      <c r="F46" s="64"/>
      <c r="G46" s="61"/>
      <c r="H46" s="64"/>
      <c r="I46" s="99"/>
      <c r="J46" s="17">
        <v>2</v>
      </c>
      <c r="K46" s="14"/>
      <c r="L46" s="14"/>
      <c r="M46" s="212"/>
      <c r="N46" s="80"/>
      <c r="O46" s="26"/>
      <c r="P46" s="37"/>
    </row>
    <row r="47" spans="1:16" ht="19.5" customHeight="1">
      <c r="A47" s="364"/>
      <c r="B47" s="88" t="s">
        <v>82</v>
      </c>
      <c r="C47" s="73" t="s">
        <v>83</v>
      </c>
      <c r="D47" s="67">
        <f t="shared" si="17"/>
        <v>2</v>
      </c>
      <c r="E47" s="19">
        <f t="shared" si="18"/>
        <v>32</v>
      </c>
      <c r="F47" s="64"/>
      <c r="G47" s="61"/>
      <c r="H47" s="64"/>
      <c r="I47" s="98"/>
      <c r="J47" s="17"/>
      <c r="K47" s="62">
        <v>2</v>
      </c>
      <c r="L47" s="17"/>
      <c r="M47" s="212"/>
      <c r="N47" s="80"/>
      <c r="O47" s="26"/>
      <c r="P47" s="37"/>
    </row>
    <row r="48" spans="1:16" ht="19.5" customHeight="1">
      <c r="A48" s="364"/>
      <c r="B48" s="88" t="s">
        <v>84</v>
      </c>
      <c r="C48" s="73" t="s">
        <v>85</v>
      </c>
      <c r="D48" s="67">
        <f t="shared" si="17"/>
        <v>2</v>
      </c>
      <c r="E48" s="19">
        <f t="shared" si="18"/>
        <v>32</v>
      </c>
      <c r="F48" s="64"/>
      <c r="G48" s="61"/>
      <c r="H48" s="64"/>
      <c r="I48" s="98"/>
      <c r="J48" s="17"/>
      <c r="K48" s="62"/>
      <c r="L48" s="17">
        <v>2</v>
      </c>
      <c r="M48" s="212"/>
      <c r="N48" s="80"/>
      <c r="O48" s="26"/>
      <c r="P48" s="37"/>
    </row>
    <row r="49" spans="1:16" ht="19.5" customHeight="1">
      <c r="A49" s="364"/>
      <c r="B49" s="153" t="s">
        <v>86</v>
      </c>
      <c r="C49" s="73" t="s">
        <v>87</v>
      </c>
      <c r="D49" s="67">
        <f t="shared" si="17"/>
        <v>2</v>
      </c>
      <c r="E49" s="19">
        <f t="shared" si="18"/>
        <v>32</v>
      </c>
      <c r="F49" s="64"/>
      <c r="G49" s="61"/>
      <c r="H49" s="64">
        <v>16</v>
      </c>
      <c r="I49" s="98">
        <v>2</v>
      </c>
      <c r="J49" s="17"/>
      <c r="K49" s="62"/>
      <c r="L49" s="17"/>
      <c r="M49" s="212"/>
      <c r="N49" s="80"/>
      <c r="O49" s="26"/>
      <c r="P49" s="37"/>
    </row>
    <row r="50" spans="1:16" ht="19.5" customHeight="1" thickBot="1">
      <c r="A50" s="283"/>
      <c r="B50" s="32" t="s">
        <v>26</v>
      </c>
      <c r="C50" s="32"/>
      <c r="D50" s="116">
        <f aca="true" t="shared" si="19" ref="D50:P50">SUM(D31:D49)</f>
        <v>54.5</v>
      </c>
      <c r="E50" s="109">
        <f t="shared" si="19"/>
        <v>872</v>
      </c>
      <c r="F50" s="36">
        <f t="shared" si="19"/>
        <v>0</v>
      </c>
      <c r="G50" s="36">
        <f t="shared" si="19"/>
        <v>64</v>
      </c>
      <c r="H50" s="36">
        <f t="shared" si="19"/>
        <v>16</v>
      </c>
      <c r="I50" s="100">
        <f t="shared" si="19"/>
        <v>16</v>
      </c>
      <c r="J50" s="35">
        <f t="shared" si="19"/>
        <v>14.5</v>
      </c>
      <c r="K50" s="35">
        <f t="shared" si="19"/>
        <v>13</v>
      </c>
      <c r="L50" s="35">
        <f t="shared" si="19"/>
        <v>9</v>
      </c>
      <c r="M50" s="216">
        <f t="shared" si="19"/>
        <v>0</v>
      </c>
      <c r="N50" s="235">
        <f t="shared" si="19"/>
        <v>2</v>
      </c>
      <c r="O50" s="35">
        <f t="shared" si="19"/>
        <v>0</v>
      </c>
      <c r="P50" s="38">
        <f t="shared" si="19"/>
        <v>0</v>
      </c>
    </row>
    <row r="51" spans="1:16" ht="19.5" customHeight="1" thickBot="1" thickTop="1">
      <c r="A51" s="33"/>
      <c r="B51" s="34"/>
      <c r="C51" s="34"/>
      <c r="D51" s="39"/>
      <c r="E51" s="40"/>
      <c r="F51" s="40"/>
      <c r="G51" s="40"/>
      <c r="H51" s="40"/>
      <c r="I51" s="111"/>
      <c r="J51" s="39"/>
      <c r="K51" s="39"/>
      <c r="L51" s="39"/>
      <c r="M51" s="219"/>
      <c r="N51" s="39"/>
      <c r="O51" s="39"/>
      <c r="P51" s="39"/>
    </row>
    <row r="52" spans="1:16" ht="19.5" customHeight="1" thickTop="1">
      <c r="A52" s="325" t="s">
        <v>3</v>
      </c>
      <c r="B52" s="323" t="s">
        <v>44</v>
      </c>
      <c r="C52" s="323" t="s">
        <v>45</v>
      </c>
      <c r="D52" s="323" t="s">
        <v>4</v>
      </c>
      <c r="E52" s="323" t="s">
        <v>46</v>
      </c>
      <c r="F52" s="323" t="s">
        <v>47</v>
      </c>
      <c r="G52" s="323" t="s">
        <v>48</v>
      </c>
      <c r="H52" s="323" t="s">
        <v>49</v>
      </c>
      <c r="I52" s="323" t="s">
        <v>8</v>
      </c>
      <c r="J52" s="323"/>
      <c r="K52" s="323"/>
      <c r="L52" s="323"/>
      <c r="M52" s="323"/>
      <c r="N52" s="323"/>
      <c r="O52" s="323"/>
      <c r="P52" s="324"/>
    </row>
    <row r="53" spans="1:16" ht="19.5" customHeight="1">
      <c r="A53" s="326"/>
      <c r="B53" s="327"/>
      <c r="C53" s="327"/>
      <c r="D53" s="327"/>
      <c r="E53" s="327"/>
      <c r="F53" s="327"/>
      <c r="G53" s="327"/>
      <c r="H53" s="327"/>
      <c r="I53" s="246" t="s">
        <v>9</v>
      </c>
      <c r="J53" s="247" t="s">
        <v>10</v>
      </c>
      <c r="K53" s="247" t="s">
        <v>11</v>
      </c>
      <c r="L53" s="247" t="s">
        <v>12</v>
      </c>
      <c r="M53" s="247" t="s">
        <v>13</v>
      </c>
      <c r="N53" s="247" t="s">
        <v>14</v>
      </c>
      <c r="O53" s="247" t="s">
        <v>15</v>
      </c>
      <c r="P53" s="248" t="s">
        <v>16</v>
      </c>
    </row>
    <row r="54" spans="1:16" ht="19.5" customHeight="1">
      <c r="A54" s="363" t="s">
        <v>19</v>
      </c>
      <c r="B54" s="115" t="s">
        <v>88</v>
      </c>
      <c r="C54" s="73" t="s">
        <v>89</v>
      </c>
      <c r="D54" s="67">
        <f aca="true" t="shared" si="20" ref="D54:D68">SUM(I54:P54)</f>
        <v>3</v>
      </c>
      <c r="E54" s="19">
        <f aca="true" t="shared" si="21" ref="E54:E68">D54*16</f>
        <v>48</v>
      </c>
      <c r="F54" s="65"/>
      <c r="G54" s="66"/>
      <c r="H54" s="65"/>
      <c r="I54" s="97"/>
      <c r="J54" s="17"/>
      <c r="K54" s="17"/>
      <c r="L54" s="17">
        <v>3</v>
      </c>
      <c r="M54" s="212"/>
      <c r="N54" s="80"/>
      <c r="O54" s="26"/>
      <c r="P54" s="37"/>
    </row>
    <row r="55" spans="1:16" ht="19.5" customHeight="1">
      <c r="A55" s="363"/>
      <c r="B55" s="115" t="s">
        <v>90</v>
      </c>
      <c r="C55" s="73" t="s">
        <v>91</v>
      </c>
      <c r="D55" s="67">
        <f t="shared" si="20"/>
        <v>2.5</v>
      </c>
      <c r="E55" s="19">
        <f t="shared" si="21"/>
        <v>40</v>
      </c>
      <c r="F55" s="65"/>
      <c r="G55" s="66"/>
      <c r="H55" s="65">
        <v>8</v>
      </c>
      <c r="I55" s="98"/>
      <c r="J55" s="62"/>
      <c r="K55" s="17">
        <v>2.5</v>
      </c>
      <c r="L55" s="14"/>
      <c r="M55" s="212"/>
      <c r="N55" s="80"/>
      <c r="O55" s="26"/>
      <c r="P55" s="37"/>
    </row>
    <row r="56" spans="1:16" ht="19.5" customHeight="1">
      <c r="A56" s="363"/>
      <c r="B56" s="115" t="s">
        <v>92</v>
      </c>
      <c r="C56" s="73" t="s">
        <v>93</v>
      </c>
      <c r="D56" s="67">
        <f t="shared" si="20"/>
        <v>1.5</v>
      </c>
      <c r="E56" s="19">
        <f t="shared" si="21"/>
        <v>24</v>
      </c>
      <c r="F56" s="65"/>
      <c r="G56" s="66"/>
      <c r="H56" s="65">
        <v>8</v>
      </c>
      <c r="I56" s="66"/>
      <c r="J56" s="65"/>
      <c r="K56" s="66"/>
      <c r="L56" s="65">
        <v>1.5</v>
      </c>
      <c r="M56" s="217"/>
      <c r="N56" s="80"/>
      <c r="O56" s="26"/>
      <c r="P56" s="37"/>
    </row>
    <row r="57" spans="1:16" ht="19.5" customHeight="1">
      <c r="A57" s="363"/>
      <c r="B57" s="154" t="s">
        <v>94</v>
      </c>
      <c r="C57" s="73" t="s">
        <v>95</v>
      </c>
      <c r="D57" s="67">
        <f t="shared" si="20"/>
        <v>3</v>
      </c>
      <c r="E57" s="19">
        <f t="shared" si="21"/>
        <v>48</v>
      </c>
      <c r="F57" s="65"/>
      <c r="G57" s="66"/>
      <c r="H57" s="65"/>
      <c r="I57" s="66">
        <v>3</v>
      </c>
      <c r="J57" s="65"/>
      <c r="K57" s="66"/>
      <c r="L57" s="65"/>
      <c r="M57" s="217"/>
      <c r="N57" s="80"/>
      <c r="O57" s="26"/>
      <c r="P57" s="37"/>
    </row>
    <row r="58" spans="1:16" ht="19.5" customHeight="1">
      <c r="A58" s="363"/>
      <c r="B58" s="154" t="s">
        <v>96</v>
      </c>
      <c r="C58" s="73" t="s">
        <v>97</v>
      </c>
      <c r="D58" s="67">
        <f t="shared" si="20"/>
        <v>2</v>
      </c>
      <c r="E58" s="19">
        <f t="shared" si="21"/>
        <v>32</v>
      </c>
      <c r="F58" s="65"/>
      <c r="G58" s="66"/>
      <c r="H58" s="65"/>
      <c r="I58" s="66"/>
      <c r="J58" s="132">
        <v>2</v>
      </c>
      <c r="K58" s="66"/>
      <c r="L58" s="65"/>
      <c r="M58" s="217"/>
      <c r="N58" s="80"/>
      <c r="O58" s="26"/>
      <c r="P58" s="37"/>
    </row>
    <row r="59" spans="1:16" ht="19.5" customHeight="1">
      <c r="A59" s="363"/>
      <c r="B59" s="115" t="s">
        <v>98</v>
      </c>
      <c r="C59" s="73" t="s">
        <v>99</v>
      </c>
      <c r="D59" s="67">
        <f>SUM(J59:P59)</f>
        <v>2.5</v>
      </c>
      <c r="E59" s="19">
        <f t="shared" si="21"/>
        <v>40</v>
      </c>
      <c r="F59" s="65"/>
      <c r="G59" s="66"/>
      <c r="H59" s="65"/>
      <c r="I59" s="66"/>
      <c r="J59" s="65">
        <v>2.5</v>
      </c>
      <c r="K59" s="66"/>
      <c r="L59" s="65"/>
      <c r="M59" s="217"/>
      <c r="N59" s="80"/>
      <c r="O59" s="26"/>
      <c r="P59" s="37"/>
    </row>
    <row r="60" spans="1:16" ht="19.5" customHeight="1">
      <c r="A60" s="363"/>
      <c r="B60" s="115" t="s">
        <v>100</v>
      </c>
      <c r="C60" s="73" t="s">
        <v>101</v>
      </c>
      <c r="D60" s="67">
        <f t="shared" si="20"/>
        <v>2.5</v>
      </c>
      <c r="E60" s="19">
        <f t="shared" si="21"/>
        <v>40</v>
      </c>
      <c r="F60" s="65"/>
      <c r="G60" s="66"/>
      <c r="H60" s="65"/>
      <c r="I60" s="66"/>
      <c r="J60" s="65"/>
      <c r="K60" s="66">
        <v>2.5</v>
      </c>
      <c r="L60" s="65"/>
      <c r="M60" s="217"/>
      <c r="N60" s="80"/>
      <c r="O60" s="26"/>
      <c r="P60" s="37"/>
    </row>
    <row r="61" spans="1:16" s="86" customFormat="1" ht="19.5" customHeight="1">
      <c r="A61" s="363"/>
      <c r="B61" s="66">
        <v>30101301</v>
      </c>
      <c r="C61" s="73" t="s">
        <v>102</v>
      </c>
      <c r="D61" s="82">
        <f t="shared" si="20"/>
        <v>2.5</v>
      </c>
      <c r="E61" s="83">
        <f t="shared" si="21"/>
        <v>40</v>
      </c>
      <c r="F61" s="65"/>
      <c r="G61" s="66"/>
      <c r="H61" s="65"/>
      <c r="I61" s="66"/>
      <c r="J61" s="65">
        <v>2.5</v>
      </c>
      <c r="K61" s="66"/>
      <c r="L61" s="65"/>
      <c r="M61" s="217"/>
      <c r="N61" s="80"/>
      <c r="O61" s="26"/>
      <c r="P61" s="87"/>
    </row>
    <row r="62" spans="1:16" s="86" customFormat="1" ht="19.5" customHeight="1">
      <c r="A62" s="363"/>
      <c r="B62" s="66">
        <v>30101302</v>
      </c>
      <c r="C62" s="73" t="s">
        <v>103</v>
      </c>
      <c r="D62" s="82">
        <f t="shared" si="20"/>
        <v>2.5</v>
      </c>
      <c r="E62" s="83">
        <f t="shared" si="21"/>
        <v>40</v>
      </c>
      <c r="F62" s="65"/>
      <c r="G62" s="66"/>
      <c r="H62" s="65"/>
      <c r="I62" s="66"/>
      <c r="J62" s="65"/>
      <c r="K62" s="66">
        <v>2.5</v>
      </c>
      <c r="L62" s="65"/>
      <c r="M62" s="217"/>
      <c r="N62" s="80"/>
      <c r="O62" s="26"/>
      <c r="P62" s="87"/>
    </row>
    <row r="63" spans="1:16" s="86" customFormat="1" ht="19.5" customHeight="1">
      <c r="A63" s="363"/>
      <c r="B63" s="155" t="s">
        <v>104</v>
      </c>
      <c r="C63" s="149" t="s">
        <v>105</v>
      </c>
      <c r="D63" s="82">
        <f t="shared" si="20"/>
        <v>3.5</v>
      </c>
      <c r="E63" s="83">
        <f t="shared" si="21"/>
        <v>56</v>
      </c>
      <c r="F63" s="65"/>
      <c r="G63" s="66"/>
      <c r="H63" s="65"/>
      <c r="I63" s="66"/>
      <c r="J63" s="65"/>
      <c r="K63" s="66">
        <v>3.5</v>
      </c>
      <c r="L63" s="65"/>
      <c r="M63" s="217"/>
      <c r="N63" s="80"/>
      <c r="O63" s="26"/>
      <c r="P63" s="87"/>
    </row>
    <row r="64" spans="1:16" s="86" customFormat="1" ht="19.5" customHeight="1">
      <c r="A64" s="363"/>
      <c r="B64" s="156" t="s">
        <v>106</v>
      </c>
      <c r="C64" s="73" t="s">
        <v>107</v>
      </c>
      <c r="D64" s="82">
        <f t="shared" si="20"/>
        <v>3</v>
      </c>
      <c r="E64" s="83">
        <f t="shared" si="21"/>
        <v>48</v>
      </c>
      <c r="F64" s="65"/>
      <c r="G64" s="66"/>
      <c r="H64" s="65"/>
      <c r="I64" s="66"/>
      <c r="J64" s="65"/>
      <c r="K64" s="66"/>
      <c r="L64" s="65"/>
      <c r="M64" s="218">
        <v>3</v>
      </c>
      <c r="N64" s="80"/>
      <c r="O64" s="26"/>
      <c r="P64" s="87"/>
    </row>
    <row r="65" spans="1:16" s="86" customFormat="1" ht="19.5" customHeight="1">
      <c r="A65" s="363"/>
      <c r="B65" s="115" t="s">
        <v>108</v>
      </c>
      <c r="C65" s="73" t="s">
        <v>109</v>
      </c>
      <c r="D65" s="82">
        <f t="shared" si="20"/>
        <v>2.5</v>
      </c>
      <c r="E65" s="83">
        <f t="shared" si="21"/>
        <v>40</v>
      </c>
      <c r="F65" s="65"/>
      <c r="G65" s="66"/>
      <c r="H65" s="65"/>
      <c r="I65" s="66"/>
      <c r="J65" s="65"/>
      <c r="K65" s="66"/>
      <c r="L65" s="65">
        <v>2.5</v>
      </c>
      <c r="M65" s="217"/>
      <c r="N65" s="80"/>
      <c r="O65" s="26"/>
      <c r="P65" s="87"/>
    </row>
    <row r="66" spans="1:16" s="86" customFormat="1" ht="19.5" customHeight="1">
      <c r="A66" s="363"/>
      <c r="B66" s="115" t="s">
        <v>110</v>
      </c>
      <c r="C66" s="73" t="s">
        <v>111</v>
      </c>
      <c r="D66" s="82">
        <f t="shared" si="20"/>
        <v>3.5</v>
      </c>
      <c r="E66" s="83">
        <f t="shared" si="21"/>
        <v>56</v>
      </c>
      <c r="F66" s="65"/>
      <c r="G66" s="66"/>
      <c r="H66" s="65"/>
      <c r="I66" s="98"/>
      <c r="J66" s="62"/>
      <c r="K66" s="17"/>
      <c r="L66" s="14"/>
      <c r="M66" s="212">
        <v>3.5</v>
      </c>
      <c r="N66" s="256"/>
      <c r="O66" s="26"/>
      <c r="P66" s="87"/>
    </row>
    <row r="67" spans="1:16" ht="19.5" customHeight="1">
      <c r="A67" s="363"/>
      <c r="B67" s="153" t="s">
        <v>112</v>
      </c>
      <c r="C67" s="73" t="s">
        <v>113</v>
      </c>
      <c r="D67" s="67">
        <f t="shared" si="20"/>
        <v>1</v>
      </c>
      <c r="E67" s="19">
        <f t="shared" si="21"/>
        <v>16</v>
      </c>
      <c r="F67" s="65"/>
      <c r="G67" s="66"/>
      <c r="H67" s="65"/>
      <c r="I67" s="98">
        <v>1</v>
      </c>
      <c r="J67" s="17"/>
      <c r="K67" s="17"/>
      <c r="L67" s="62"/>
      <c r="M67" s="210"/>
      <c r="N67" s="80"/>
      <c r="O67" s="26"/>
      <c r="P67" s="37"/>
    </row>
    <row r="68" spans="1:16" ht="19.5" customHeight="1">
      <c r="A68" s="363"/>
      <c r="B68" s="153" t="s">
        <v>114</v>
      </c>
      <c r="C68" s="73" t="s">
        <v>115</v>
      </c>
      <c r="D68" s="67">
        <f t="shared" si="20"/>
        <v>1.5</v>
      </c>
      <c r="E68" s="19">
        <f t="shared" si="21"/>
        <v>24</v>
      </c>
      <c r="F68" s="65"/>
      <c r="G68" s="66"/>
      <c r="H68" s="65"/>
      <c r="I68" s="98"/>
      <c r="J68" s="17"/>
      <c r="K68" s="17"/>
      <c r="L68" s="62"/>
      <c r="M68" s="210">
        <v>1.5</v>
      </c>
      <c r="N68" s="80"/>
      <c r="O68" s="26"/>
      <c r="P68" s="37"/>
    </row>
    <row r="69" spans="1:16" ht="19.5" customHeight="1" thickBot="1">
      <c r="A69" s="123"/>
      <c r="B69" s="10" t="s">
        <v>26</v>
      </c>
      <c r="C69" s="10"/>
      <c r="D69" s="117">
        <f>SUM(D54:D68)</f>
        <v>37</v>
      </c>
      <c r="E69" s="109">
        <f>SUM(E54:E68)</f>
        <v>592</v>
      </c>
      <c r="F69" s="35">
        <f aca="true" t="shared" si="22" ref="F69:M69">SUM(F54:F68)</f>
        <v>0</v>
      </c>
      <c r="G69" s="35">
        <f t="shared" si="22"/>
        <v>0</v>
      </c>
      <c r="H69" s="35">
        <f t="shared" si="22"/>
        <v>16</v>
      </c>
      <c r="I69" s="100">
        <f t="shared" si="22"/>
        <v>4</v>
      </c>
      <c r="J69" s="35">
        <f t="shared" si="22"/>
        <v>7</v>
      </c>
      <c r="K69" s="35">
        <f t="shared" si="22"/>
        <v>11</v>
      </c>
      <c r="L69" s="35">
        <f t="shared" si="22"/>
        <v>7</v>
      </c>
      <c r="M69" s="216">
        <f t="shared" si="22"/>
        <v>8</v>
      </c>
      <c r="N69" s="235">
        <f>SUM(N54:N67)</f>
        <v>0</v>
      </c>
      <c r="O69" s="35">
        <f>SUM(O54:O67)</f>
        <v>0</v>
      </c>
      <c r="P69" s="38">
        <f>SUM(P54:P67)</f>
        <v>0</v>
      </c>
    </row>
    <row r="70" spans="1:16" ht="19.5" customHeight="1" thickBot="1" thickTop="1">
      <c r="A70" s="53"/>
      <c r="B70" s="13" t="s">
        <v>116</v>
      </c>
      <c r="C70" s="13"/>
      <c r="D70" s="55"/>
      <c r="E70" s="40"/>
      <c r="F70" s="40"/>
      <c r="G70" s="40"/>
      <c r="H70" s="40"/>
      <c r="I70" s="111"/>
      <c r="J70" s="39"/>
      <c r="K70" s="39"/>
      <c r="L70" s="39"/>
      <c r="M70" s="219"/>
      <c r="N70" s="39"/>
      <c r="O70" s="39"/>
      <c r="P70" s="39"/>
    </row>
    <row r="71" spans="1:16" ht="19.5" customHeight="1" thickTop="1">
      <c r="A71" s="325" t="s">
        <v>3</v>
      </c>
      <c r="B71" s="323" t="s">
        <v>44</v>
      </c>
      <c r="C71" s="323" t="s">
        <v>45</v>
      </c>
      <c r="D71" s="319" t="s">
        <v>4</v>
      </c>
      <c r="E71" s="323" t="s">
        <v>46</v>
      </c>
      <c r="F71" s="323" t="s">
        <v>47</v>
      </c>
      <c r="G71" s="323" t="s">
        <v>48</v>
      </c>
      <c r="H71" s="323" t="s">
        <v>49</v>
      </c>
      <c r="I71" s="323" t="s">
        <v>8</v>
      </c>
      <c r="J71" s="323"/>
      <c r="K71" s="323"/>
      <c r="L71" s="323"/>
      <c r="M71" s="323"/>
      <c r="N71" s="323"/>
      <c r="O71" s="323"/>
      <c r="P71" s="324"/>
    </row>
    <row r="72" spans="1:16" ht="19.5" customHeight="1">
      <c r="A72" s="326"/>
      <c r="B72" s="327"/>
      <c r="C72" s="327"/>
      <c r="D72" s="320"/>
      <c r="E72" s="327"/>
      <c r="F72" s="327"/>
      <c r="G72" s="327"/>
      <c r="H72" s="327"/>
      <c r="I72" s="246" t="s">
        <v>9</v>
      </c>
      <c r="J72" s="247" t="s">
        <v>10</v>
      </c>
      <c r="K72" s="247" t="s">
        <v>11</v>
      </c>
      <c r="L72" s="247" t="s">
        <v>12</v>
      </c>
      <c r="M72" s="247" t="s">
        <v>13</v>
      </c>
      <c r="N72" s="247" t="s">
        <v>14</v>
      </c>
      <c r="O72" s="247" t="s">
        <v>15</v>
      </c>
      <c r="P72" s="248" t="s">
        <v>16</v>
      </c>
    </row>
    <row r="73" spans="1:16" ht="19.5" customHeight="1">
      <c r="A73" s="360" t="s">
        <v>276</v>
      </c>
      <c r="B73" s="155" t="s">
        <v>117</v>
      </c>
      <c r="C73" s="257" t="s">
        <v>118</v>
      </c>
      <c r="D73" s="67">
        <v>2</v>
      </c>
      <c r="E73" s="19">
        <f>D73*16</f>
        <v>32</v>
      </c>
      <c r="F73" s="64"/>
      <c r="G73" s="66"/>
      <c r="H73" s="64"/>
      <c r="I73" s="98"/>
      <c r="J73" s="17"/>
      <c r="K73" s="17"/>
      <c r="L73" s="65"/>
      <c r="M73" s="218">
        <v>2</v>
      </c>
      <c r="N73" s="65"/>
      <c r="O73" s="66"/>
      <c r="P73" s="37"/>
    </row>
    <row r="74" spans="1:16" ht="19.5" customHeight="1">
      <c r="A74" s="361"/>
      <c r="B74" s="155" t="s">
        <v>119</v>
      </c>
      <c r="C74" s="257" t="s">
        <v>120</v>
      </c>
      <c r="D74" s="67">
        <f>SUM(I74:P74)</f>
        <v>2</v>
      </c>
      <c r="E74" s="19">
        <f>D74*16</f>
        <v>32</v>
      </c>
      <c r="F74" s="65"/>
      <c r="G74" s="66"/>
      <c r="H74" s="65"/>
      <c r="I74" s="90"/>
      <c r="J74" s="68"/>
      <c r="K74" s="69"/>
      <c r="L74" s="65"/>
      <c r="M74" s="218">
        <v>2</v>
      </c>
      <c r="N74" s="65"/>
      <c r="O74" s="66"/>
      <c r="P74" s="37"/>
    </row>
    <row r="75" spans="1:16" ht="19.5" customHeight="1">
      <c r="A75" s="361"/>
      <c r="B75" s="155" t="s">
        <v>121</v>
      </c>
      <c r="C75" s="257" t="s">
        <v>122</v>
      </c>
      <c r="D75" s="67">
        <f>SUM(I75:P75)</f>
        <v>2</v>
      </c>
      <c r="E75" s="19">
        <f>D75*16</f>
        <v>32</v>
      </c>
      <c r="F75" s="65"/>
      <c r="G75" s="66"/>
      <c r="H75" s="65"/>
      <c r="I75" s="90"/>
      <c r="J75" s="68"/>
      <c r="K75" s="68"/>
      <c r="L75" s="65"/>
      <c r="M75" s="218">
        <v>2</v>
      </c>
      <c r="N75" s="65"/>
      <c r="O75" s="66"/>
      <c r="P75" s="37"/>
    </row>
    <row r="76" spans="1:16" s="176" customFormat="1" ht="19.5" customHeight="1">
      <c r="A76" s="361"/>
      <c r="B76" s="168" t="s">
        <v>123</v>
      </c>
      <c r="C76" s="259" t="s">
        <v>124</v>
      </c>
      <c r="D76" s="169">
        <f>SUM(I76:P76)</f>
        <v>2</v>
      </c>
      <c r="E76" s="170">
        <f>D76*16</f>
        <v>32</v>
      </c>
      <c r="F76" s="171"/>
      <c r="G76" s="172"/>
      <c r="H76" s="170"/>
      <c r="I76" s="173"/>
      <c r="J76" s="174"/>
      <c r="K76" s="174"/>
      <c r="L76" s="175"/>
      <c r="M76" s="217"/>
      <c r="N76" s="132">
        <v>2</v>
      </c>
      <c r="O76" s="172"/>
      <c r="P76" s="191"/>
    </row>
    <row r="77" spans="1:16" s="176" customFormat="1" ht="19.5" customHeight="1">
      <c r="A77" s="362"/>
      <c r="B77" s="168" t="s">
        <v>125</v>
      </c>
      <c r="C77" s="259" t="s">
        <v>126</v>
      </c>
      <c r="D77" s="169">
        <f>SUM(I77:P77)</f>
        <v>2</v>
      </c>
      <c r="E77" s="170">
        <f>D77*16</f>
        <v>32</v>
      </c>
      <c r="F77" s="171"/>
      <c r="G77" s="172"/>
      <c r="H77" s="170"/>
      <c r="I77" s="173"/>
      <c r="J77" s="174"/>
      <c r="K77" s="174"/>
      <c r="L77" s="175"/>
      <c r="M77" s="217"/>
      <c r="N77" s="132">
        <v>2</v>
      </c>
      <c r="O77" s="177"/>
      <c r="P77" s="191"/>
    </row>
    <row r="78" spans="1:16" s="176" customFormat="1" ht="19.5" customHeight="1" thickBot="1">
      <c r="A78" s="276"/>
      <c r="B78" s="178" t="s">
        <v>26</v>
      </c>
      <c r="C78" s="178"/>
      <c r="D78" s="179">
        <f aca="true" t="shared" si="23" ref="D78:P78">SUM(D73:D77)</f>
        <v>10</v>
      </c>
      <c r="E78" s="180">
        <f t="shared" si="23"/>
        <v>160</v>
      </c>
      <c r="F78" s="179">
        <f t="shared" si="23"/>
        <v>0</v>
      </c>
      <c r="G78" s="179">
        <f t="shared" si="23"/>
        <v>0</v>
      </c>
      <c r="H78" s="179">
        <f t="shared" si="23"/>
        <v>0</v>
      </c>
      <c r="I78" s="181">
        <f t="shared" si="23"/>
        <v>0</v>
      </c>
      <c r="J78" s="179">
        <f t="shared" si="23"/>
        <v>0</v>
      </c>
      <c r="K78" s="179">
        <f t="shared" si="23"/>
        <v>0</v>
      </c>
      <c r="L78" s="179">
        <f t="shared" si="23"/>
        <v>0</v>
      </c>
      <c r="M78" s="216">
        <f t="shared" si="23"/>
        <v>6</v>
      </c>
      <c r="N78" s="235">
        <f t="shared" si="23"/>
        <v>4</v>
      </c>
      <c r="O78" s="179">
        <f t="shared" si="23"/>
        <v>0</v>
      </c>
      <c r="P78" s="281">
        <f t="shared" si="23"/>
        <v>0</v>
      </c>
    </row>
    <row r="79" spans="1:16" s="176" customFormat="1" ht="19.5" customHeight="1" thickBot="1" thickTop="1">
      <c r="A79" s="182"/>
      <c r="B79" s="183"/>
      <c r="C79" s="183"/>
      <c r="D79" s="184"/>
      <c r="E79" s="185"/>
      <c r="F79" s="184"/>
      <c r="G79" s="184"/>
      <c r="H79" s="184"/>
      <c r="I79" s="186"/>
      <c r="J79" s="184"/>
      <c r="K79" s="184"/>
      <c r="L79" s="184"/>
      <c r="M79" s="219"/>
      <c r="N79" s="39"/>
      <c r="O79" s="184"/>
      <c r="P79" s="184"/>
    </row>
    <row r="80" spans="1:16" s="176" customFormat="1" ht="19.5" customHeight="1" thickTop="1">
      <c r="A80" s="325" t="s">
        <v>3</v>
      </c>
      <c r="B80" s="323" t="s">
        <v>44</v>
      </c>
      <c r="C80" s="323" t="s">
        <v>45</v>
      </c>
      <c r="D80" s="319" t="s">
        <v>4</v>
      </c>
      <c r="E80" s="323" t="s">
        <v>46</v>
      </c>
      <c r="F80" s="323" t="s">
        <v>47</v>
      </c>
      <c r="G80" s="323" t="s">
        <v>48</v>
      </c>
      <c r="H80" s="323" t="s">
        <v>49</v>
      </c>
      <c r="I80" s="323" t="s">
        <v>8</v>
      </c>
      <c r="J80" s="323"/>
      <c r="K80" s="323"/>
      <c r="L80" s="323"/>
      <c r="M80" s="323"/>
      <c r="N80" s="323"/>
      <c r="O80" s="323"/>
      <c r="P80" s="324"/>
    </row>
    <row r="81" spans="1:16" s="176" customFormat="1" ht="19.5" customHeight="1">
      <c r="A81" s="326"/>
      <c r="B81" s="327"/>
      <c r="C81" s="327"/>
      <c r="D81" s="320"/>
      <c r="E81" s="327"/>
      <c r="F81" s="327"/>
      <c r="G81" s="327"/>
      <c r="H81" s="327"/>
      <c r="I81" s="246" t="s">
        <v>9</v>
      </c>
      <c r="J81" s="247" t="s">
        <v>10</v>
      </c>
      <c r="K81" s="247" t="s">
        <v>11</v>
      </c>
      <c r="L81" s="247" t="s">
        <v>12</v>
      </c>
      <c r="M81" s="247" t="s">
        <v>13</v>
      </c>
      <c r="N81" s="247" t="s">
        <v>14</v>
      </c>
      <c r="O81" s="247" t="s">
        <v>15</v>
      </c>
      <c r="P81" s="248" t="s">
        <v>16</v>
      </c>
    </row>
    <row r="82" spans="1:16" s="176" customFormat="1" ht="19.5" customHeight="1">
      <c r="A82" s="359" t="s">
        <v>275</v>
      </c>
      <c r="B82" s="190" t="s">
        <v>127</v>
      </c>
      <c r="C82" s="259" t="s">
        <v>128</v>
      </c>
      <c r="D82" s="169">
        <v>2</v>
      </c>
      <c r="E82" s="170">
        <f>D82*16</f>
        <v>32</v>
      </c>
      <c r="F82" s="175"/>
      <c r="G82" s="172"/>
      <c r="H82" s="175"/>
      <c r="I82" s="173"/>
      <c r="J82" s="174"/>
      <c r="K82" s="175"/>
      <c r="L82" s="172"/>
      <c r="M82" s="220">
        <v>2</v>
      </c>
      <c r="N82" s="124"/>
      <c r="O82" s="175"/>
      <c r="P82" s="191"/>
    </row>
    <row r="83" spans="1:16" s="176" customFormat="1" ht="19.5" customHeight="1">
      <c r="A83" s="359"/>
      <c r="B83" s="190" t="s">
        <v>129</v>
      </c>
      <c r="C83" s="259" t="s">
        <v>130</v>
      </c>
      <c r="D83" s="169">
        <f>SUM(I83:P83)</f>
        <v>2.5</v>
      </c>
      <c r="E83" s="170">
        <f>D83*16</f>
        <v>40</v>
      </c>
      <c r="F83" s="175"/>
      <c r="G83" s="172"/>
      <c r="H83" s="175"/>
      <c r="I83" s="192"/>
      <c r="J83" s="193"/>
      <c r="K83" s="175"/>
      <c r="L83" s="172"/>
      <c r="M83" s="220">
        <v>2.5</v>
      </c>
      <c r="N83" s="124"/>
      <c r="O83" s="175"/>
      <c r="P83" s="191"/>
    </row>
    <row r="84" spans="1:16" s="176" customFormat="1" ht="19.5" customHeight="1">
      <c r="A84" s="359"/>
      <c r="B84" s="190" t="s">
        <v>131</v>
      </c>
      <c r="C84" s="259" t="s">
        <v>132</v>
      </c>
      <c r="D84" s="169">
        <f>SUM(I84:P84)</f>
        <v>2</v>
      </c>
      <c r="E84" s="170">
        <f>D84*16</f>
        <v>32</v>
      </c>
      <c r="F84" s="175"/>
      <c r="G84" s="172"/>
      <c r="H84" s="175"/>
      <c r="I84" s="192"/>
      <c r="J84" s="193"/>
      <c r="K84" s="175"/>
      <c r="L84" s="172"/>
      <c r="M84" s="220"/>
      <c r="N84" s="124">
        <v>2</v>
      </c>
      <c r="O84" s="175"/>
      <c r="P84" s="191"/>
    </row>
    <row r="85" spans="1:16" s="176" customFormat="1" ht="19.5" customHeight="1">
      <c r="A85" s="359"/>
      <c r="B85" s="190" t="s">
        <v>133</v>
      </c>
      <c r="C85" s="259" t="s">
        <v>134</v>
      </c>
      <c r="D85" s="169">
        <f>SUM(I85:P85)</f>
        <v>2</v>
      </c>
      <c r="E85" s="170">
        <f>D85*16</f>
        <v>32</v>
      </c>
      <c r="F85" s="171"/>
      <c r="G85" s="172"/>
      <c r="H85" s="170"/>
      <c r="I85" s="173"/>
      <c r="J85" s="174"/>
      <c r="K85" s="175"/>
      <c r="L85" s="172"/>
      <c r="M85" s="220"/>
      <c r="N85" s="124">
        <v>2</v>
      </c>
      <c r="O85" s="175"/>
      <c r="P85" s="191"/>
    </row>
    <row r="86" spans="1:16" s="81" customFormat="1" ht="19.5" customHeight="1">
      <c r="A86" s="359"/>
      <c r="B86" s="155" t="s">
        <v>135</v>
      </c>
      <c r="C86" s="257" t="s">
        <v>118</v>
      </c>
      <c r="D86" s="67">
        <f>SUM(I86:P86)</f>
        <v>1.5</v>
      </c>
      <c r="E86" s="19">
        <f>D86*16</f>
        <v>24</v>
      </c>
      <c r="F86" s="76"/>
      <c r="G86" s="77"/>
      <c r="H86" s="74"/>
      <c r="I86" s="102"/>
      <c r="J86" s="78"/>
      <c r="K86" s="79"/>
      <c r="L86" s="78"/>
      <c r="M86" s="221">
        <v>1.5</v>
      </c>
      <c r="N86" s="69"/>
      <c r="O86" s="80"/>
      <c r="P86" s="280"/>
    </row>
    <row r="87" spans="1:16" ht="19.5" customHeight="1" thickBot="1">
      <c r="A87" s="123"/>
      <c r="B87" s="10" t="s">
        <v>26</v>
      </c>
      <c r="C87" s="10"/>
      <c r="D87" s="116">
        <f aca="true" t="shared" si="24" ref="D87:P87">SUM(D82:D86)</f>
        <v>10</v>
      </c>
      <c r="E87" s="109">
        <f t="shared" si="24"/>
        <v>160</v>
      </c>
      <c r="F87" s="118">
        <f t="shared" si="24"/>
        <v>0</v>
      </c>
      <c r="G87" s="118">
        <f t="shared" si="24"/>
        <v>0</v>
      </c>
      <c r="H87" s="118">
        <f t="shared" si="24"/>
        <v>0</v>
      </c>
      <c r="I87" s="119">
        <f t="shared" si="24"/>
        <v>0</v>
      </c>
      <c r="J87" s="118">
        <f t="shared" si="24"/>
        <v>0</v>
      </c>
      <c r="K87" s="118">
        <f t="shared" si="24"/>
        <v>0</v>
      </c>
      <c r="L87" s="118">
        <f t="shared" si="24"/>
        <v>0</v>
      </c>
      <c r="M87" s="216">
        <f t="shared" si="24"/>
        <v>6</v>
      </c>
      <c r="N87" s="235">
        <f t="shared" si="24"/>
        <v>4</v>
      </c>
      <c r="O87" s="118">
        <f t="shared" si="24"/>
        <v>0</v>
      </c>
      <c r="P87" s="279">
        <f t="shared" si="24"/>
        <v>0</v>
      </c>
    </row>
    <row r="88" spans="1:16" s="81" customFormat="1" ht="19.5" customHeight="1" thickBot="1" thickTop="1">
      <c r="A88" s="113"/>
      <c r="B88" s="41"/>
      <c r="C88" s="41"/>
      <c r="D88" s="39"/>
      <c r="E88" s="40"/>
      <c r="F88" s="39"/>
      <c r="G88" s="39"/>
      <c r="H88" s="39"/>
      <c r="I88" s="111"/>
      <c r="J88" s="39"/>
      <c r="K88" s="39"/>
      <c r="L88" s="39"/>
      <c r="M88" s="219"/>
      <c r="N88" s="39"/>
      <c r="O88" s="39"/>
      <c r="P88" s="39"/>
    </row>
    <row r="89" spans="1:16" ht="19.5" customHeight="1" thickTop="1">
      <c r="A89" s="325" t="s">
        <v>3</v>
      </c>
      <c r="B89" s="323" t="s">
        <v>44</v>
      </c>
      <c r="C89" s="323" t="s">
        <v>45</v>
      </c>
      <c r="D89" s="319" t="s">
        <v>4</v>
      </c>
      <c r="E89" s="323" t="s">
        <v>46</v>
      </c>
      <c r="F89" s="323" t="s">
        <v>47</v>
      </c>
      <c r="G89" s="323" t="s">
        <v>48</v>
      </c>
      <c r="H89" s="323" t="s">
        <v>49</v>
      </c>
      <c r="I89" s="323" t="s">
        <v>8</v>
      </c>
      <c r="J89" s="323"/>
      <c r="K89" s="323"/>
      <c r="L89" s="323"/>
      <c r="M89" s="323"/>
      <c r="N89" s="323"/>
      <c r="O89" s="323"/>
      <c r="P89" s="324"/>
    </row>
    <row r="90" spans="1:16" ht="19.5" customHeight="1">
      <c r="A90" s="326"/>
      <c r="B90" s="327"/>
      <c r="C90" s="327"/>
      <c r="D90" s="320"/>
      <c r="E90" s="327"/>
      <c r="F90" s="327"/>
      <c r="G90" s="327"/>
      <c r="H90" s="327"/>
      <c r="I90" s="246" t="s">
        <v>9</v>
      </c>
      <c r="J90" s="247" t="s">
        <v>10</v>
      </c>
      <c r="K90" s="247" t="s">
        <v>11</v>
      </c>
      <c r="L90" s="247" t="s">
        <v>12</v>
      </c>
      <c r="M90" s="247" t="s">
        <v>13</v>
      </c>
      <c r="N90" s="247" t="s">
        <v>14</v>
      </c>
      <c r="O90" s="247" t="s">
        <v>15</v>
      </c>
      <c r="P90" s="248" t="s">
        <v>16</v>
      </c>
    </row>
    <row r="91" spans="1:24" s="176" customFormat="1" ht="19.5" customHeight="1">
      <c r="A91" s="350" t="s">
        <v>274</v>
      </c>
      <c r="B91" s="168"/>
      <c r="C91" s="260" t="s">
        <v>136</v>
      </c>
      <c r="D91" s="169">
        <f>M91</f>
        <v>2.5</v>
      </c>
      <c r="E91" s="170">
        <f>D91*16</f>
        <v>40</v>
      </c>
      <c r="F91" s="175" t="s">
        <v>116</v>
      </c>
      <c r="G91" s="172"/>
      <c r="H91" s="175"/>
      <c r="I91" s="173"/>
      <c r="J91" s="174"/>
      <c r="K91" s="174"/>
      <c r="L91" s="175"/>
      <c r="M91" s="218">
        <v>2.5</v>
      </c>
      <c r="N91" s="65"/>
      <c r="O91" s="172"/>
      <c r="P91" s="268"/>
      <c r="Q91" s="184"/>
      <c r="R91" s="184"/>
      <c r="S91" s="184"/>
      <c r="T91" s="184"/>
      <c r="U91" s="184"/>
      <c r="V91" s="184"/>
      <c r="W91" s="184"/>
      <c r="X91" s="184"/>
    </row>
    <row r="92" spans="1:16" s="176" customFormat="1" ht="19.5" customHeight="1">
      <c r="A92" s="357"/>
      <c r="B92" s="194"/>
      <c r="C92" s="277" t="s">
        <v>138</v>
      </c>
      <c r="D92" s="169">
        <f>SUM(I92:P92)</f>
        <v>2</v>
      </c>
      <c r="E92" s="170">
        <f>D92*16</f>
        <v>32</v>
      </c>
      <c r="F92" s="175"/>
      <c r="G92" s="172"/>
      <c r="H92" s="175"/>
      <c r="I92" s="192"/>
      <c r="J92" s="193"/>
      <c r="K92" s="207"/>
      <c r="L92" s="175"/>
      <c r="M92" s="218">
        <v>2</v>
      </c>
      <c r="N92" s="65"/>
      <c r="O92" s="172"/>
      <c r="P92" s="268"/>
    </row>
    <row r="93" spans="1:16" s="176" customFormat="1" ht="19.5" customHeight="1">
      <c r="A93" s="357"/>
      <c r="B93" s="194"/>
      <c r="C93" s="277" t="s">
        <v>139</v>
      </c>
      <c r="D93" s="169">
        <f>SUM(I93:P93)</f>
        <v>2</v>
      </c>
      <c r="E93" s="170">
        <f>D93*16</f>
        <v>32</v>
      </c>
      <c r="F93" s="175"/>
      <c r="G93" s="172"/>
      <c r="H93" s="175"/>
      <c r="I93" s="192"/>
      <c r="J93" s="193"/>
      <c r="K93" s="193"/>
      <c r="L93" s="175"/>
      <c r="M93" s="218">
        <v>2</v>
      </c>
      <c r="N93" s="65"/>
      <c r="O93" s="172"/>
      <c r="P93" s="268"/>
    </row>
    <row r="94" spans="1:16" s="176" customFormat="1" ht="19.5" customHeight="1">
      <c r="A94" s="357"/>
      <c r="B94" s="194"/>
      <c r="C94" s="260" t="s">
        <v>140</v>
      </c>
      <c r="D94" s="169">
        <f>SUM(I94:P94)</f>
        <v>1.5</v>
      </c>
      <c r="E94" s="170">
        <f>D94*16</f>
        <v>24</v>
      </c>
      <c r="F94" s="171"/>
      <c r="G94" s="172"/>
      <c r="H94" s="170"/>
      <c r="I94" s="173"/>
      <c r="J94" s="174"/>
      <c r="K94" s="174"/>
      <c r="L94" s="208"/>
      <c r="M94" s="212"/>
      <c r="N94" s="80">
        <v>1.5</v>
      </c>
      <c r="O94" s="209"/>
      <c r="P94" s="191"/>
    </row>
    <row r="95" spans="1:16" s="176" customFormat="1" ht="19.5" customHeight="1">
      <c r="A95" s="358"/>
      <c r="B95" s="194"/>
      <c r="C95" s="260" t="s">
        <v>141</v>
      </c>
      <c r="D95" s="169">
        <f>SUM(I95:P95)</f>
        <v>2</v>
      </c>
      <c r="E95" s="170">
        <f>D95*16</f>
        <v>32</v>
      </c>
      <c r="F95" s="171"/>
      <c r="G95" s="278"/>
      <c r="H95" s="170"/>
      <c r="I95" s="173"/>
      <c r="J95" s="174"/>
      <c r="K95" s="208"/>
      <c r="L95" s="174"/>
      <c r="M95" s="212"/>
      <c r="N95" s="80">
        <v>2</v>
      </c>
      <c r="O95" s="209"/>
      <c r="P95" s="191"/>
    </row>
    <row r="96" spans="1:16" ht="19.5" customHeight="1" thickBot="1">
      <c r="A96" s="123"/>
      <c r="B96" s="10" t="s">
        <v>26</v>
      </c>
      <c r="C96" s="10"/>
      <c r="D96" s="116">
        <f>SUM(D91:D95)</f>
        <v>10</v>
      </c>
      <c r="E96" s="109">
        <f aca="true" t="shared" si="25" ref="E96:O96">SUM(E91:E95)</f>
        <v>160</v>
      </c>
      <c r="F96" s="118">
        <f t="shared" si="25"/>
        <v>0</v>
      </c>
      <c r="G96" s="118">
        <f t="shared" si="25"/>
        <v>0</v>
      </c>
      <c r="H96" s="118">
        <f t="shared" si="25"/>
        <v>0</v>
      </c>
      <c r="I96" s="119">
        <f t="shared" si="25"/>
        <v>0</v>
      </c>
      <c r="J96" s="118">
        <f t="shared" si="25"/>
        <v>0</v>
      </c>
      <c r="K96" s="118">
        <f t="shared" si="25"/>
        <v>0</v>
      </c>
      <c r="L96" s="118">
        <f t="shared" si="25"/>
        <v>0</v>
      </c>
      <c r="M96" s="216">
        <f t="shared" si="25"/>
        <v>6.5</v>
      </c>
      <c r="N96" s="235">
        <f t="shared" si="25"/>
        <v>3.5</v>
      </c>
      <c r="O96" s="118">
        <f t="shared" si="25"/>
        <v>0</v>
      </c>
      <c r="P96" s="279">
        <f>SUM(P90:P93)</f>
        <v>0</v>
      </c>
    </row>
    <row r="97" spans="1:16" s="81" customFormat="1" ht="19.5" customHeight="1" thickBot="1" thickTop="1">
      <c r="A97" s="113" t="s">
        <v>116</v>
      </c>
      <c r="B97" s="41"/>
      <c r="C97" s="41"/>
      <c r="D97" s="39"/>
      <c r="E97" s="40"/>
      <c r="F97" s="39"/>
      <c r="G97" s="39"/>
      <c r="H97" s="39"/>
      <c r="I97" s="111"/>
      <c r="J97" s="39"/>
      <c r="K97" s="39"/>
      <c r="L97" s="39"/>
      <c r="M97" s="219"/>
      <c r="N97" s="39"/>
      <c r="O97" s="39"/>
      <c r="P97" s="39"/>
    </row>
    <row r="98" spans="1:16" ht="19.5" customHeight="1" thickTop="1">
      <c r="A98" s="325" t="s">
        <v>3</v>
      </c>
      <c r="B98" s="323" t="s">
        <v>44</v>
      </c>
      <c r="C98" s="323" t="s">
        <v>45</v>
      </c>
      <c r="D98" s="319" t="s">
        <v>4</v>
      </c>
      <c r="E98" s="323" t="s">
        <v>46</v>
      </c>
      <c r="F98" s="323" t="s">
        <v>47</v>
      </c>
      <c r="G98" s="323" t="s">
        <v>48</v>
      </c>
      <c r="H98" s="323" t="s">
        <v>49</v>
      </c>
      <c r="I98" s="323" t="s">
        <v>8</v>
      </c>
      <c r="J98" s="323"/>
      <c r="K98" s="323"/>
      <c r="L98" s="323"/>
      <c r="M98" s="323"/>
      <c r="N98" s="323"/>
      <c r="O98" s="323"/>
      <c r="P98" s="324"/>
    </row>
    <row r="99" spans="1:16" ht="19.5" customHeight="1">
      <c r="A99" s="326"/>
      <c r="B99" s="327"/>
      <c r="C99" s="327"/>
      <c r="D99" s="320"/>
      <c r="E99" s="327"/>
      <c r="F99" s="327"/>
      <c r="G99" s="327"/>
      <c r="H99" s="327"/>
      <c r="I99" s="246" t="s">
        <v>9</v>
      </c>
      <c r="J99" s="247" t="s">
        <v>10</v>
      </c>
      <c r="K99" s="247" t="s">
        <v>11</v>
      </c>
      <c r="L99" s="247" t="s">
        <v>12</v>
      </c>
      <c r="M99" s="247" t="s">
        <v>13</v>
      </c>
      <c r="N99" s="247" t="s">
        <v>14</v>
      </c>
      <c r="O99" s="247" t="s">
        <v>15</v>
      </c>
      <c r="P99" s="248" t="s">
        <v>16</v>
      </c>
    </row>
    <row r="100" spans="1:16" s="176" customFormat="1" ht="19.5" customHeight="1">
      <c r="A100" s="356" t="s">
        <v>142</v>
      </c>
      <c r="B100" s="189" t="s">
        <v>143</v>
      </c>
      <c r="C100" s="188" t="s">
        <v>144</v>
      </c>
      <c r="D100" s="189">
        <f aca="true" t="shared" si="26" ref="D100:D105">SUM(I100:P100)</f>
        <v>1</v>
      </c>
      <c r="E100" s="189">
        <f aca="true" t="shared" si="27" ref="E100:E105">D100*16</f>
        <v>16</v>
      </c>
      <c r="F100" s="189"/>
      <c r="G100" s="172"/>
      <c r="H100" s="175"/>
      <c r="I100" s="192"/>
      <c r="J100" s="193"/>
      <c r="K100" s="207"/>
      <c r="L100" s="175"/>
      <c r="M100" s="217"/>
      <c r="N100" s="132">
        <v>1</v>
      </c>
      <c r="O100" s="172"/>
      <c r="P100" s="268"/>
    </row>
    <row r="101" spans="1:16" s="176" customFormat="1" ht="19.5" customHeight="1">
      <c r="A101" s="351"/>
      <c r="B101" s="189" t="s">
        <v>145</v>
      </c>
      <c r="C101" s="188" t="s">
        <v>146</v>
      </c>
      <c r="D101" s="189">
        <f t="shared" si="26"/>
        <v>2</v>
      </c>
      <c r="E101" s="189">
        <f t="shared" si="27"/>
        <v>32</v>
      </c>
      <c r="F101" s="175"/>
      <c r="G101" s="172"/>
      <c r="H101" s="175"/>
      <c r="I101" s="172"/>
      <c r="J101" s="175"/>
      <c r="K101" s="193"/>
      <c r="L101" s="175"/>
      <c r="M101" s="217"/>
      <c r="N101" s="132">
        <v>2</v>
      </c>
      <c r="O101" s="172"/>
      <c r="P101" s="268"/>
    </row>
    <row r="102" spans="1:19" s="176" customFormat="1" ht="19.5" customHeight="1">
      <c r="A102" s="351"/>
      <c r="B102" s="189" t="s">
        <v>147</v>
      </c>
      <c r="C102" s="188" t="s">
        <v>148</v>
      </c>
      <c r="D102" s="189">
        <f t="shared" si="26"/>
        <v>1</v>
      </c>
      <c r="E102" s="189">
        <f t="shared" si="27"/>
        <v>16</v>
      </c>
      <c r="F102" s="175"/>
      <c r="G102" s="172"/>
      <c r="H102" s="175"/>
      <c r="I102" s="172"/>
      <c r="J102" s="175"/>
      <c r="K102" s="170"/>
      <c r="L102" s="175"/>
      <c r="M102" s="217"/>
      <c r="N102" s="132">
        <v>1</v>
      </c>
      <c r="O102" s="172"/>
      <c r="P102" s="268"/>
      <c r="Q102" s="184"/>
      <c r="R102" s="184"/>
      <c r="S102" s="184"/>
    </row>
    <row r="103" spans="1:19" s="176" customFormat="1" ht="19.5" customHeight="1">
      <c r="A103" s="351"/>
      <c r="B103" s="189">
        <v>3100826</v>
      </c>
      <c r="C103" s="188" t="s">
        <v>149</v>
      </c>
      <c r="D103" s="189">
        <f t="shared" si="26"/>
        <v>2.5</v>
      </c>
      <c r="E103" s="189">
        <f t="shared" si="27"/>
        <v>40</v>
      </c>
      <c r="F103" s="175"/>
      <c r="G103" s="172"/>
      <c r="H103" s="175"/>
      <c r="I103" s="172"/>
      <c r="J103" s="175"/>
      <c r="K103" s="170"/>
      <c r="L103" s="175"/>
      <c r="M103" s="217"/>
      <c r="N103" s="132">
        <v>2.5</v>
      </c>
      <c r="O103" s="172"/>
      <c r="P103" s="268"/>
      <c r="Q103" s="184"/>
      <c r="R103" s="184"/>
      <c r="S103" s="184"/>
    </row>
    <row r="104" spans="1:16" s="176" customFormat="1" ht="19.5" customHeight="1">
      <c r="A104" s="351"/>
      <c r="B104" s="189" t="s">
        <v>150</v>
      </c>
      <c r="C104" s="188" t="s">
        <v>151</v>
      </c>
      <c r="D104" s="189">
        <f t="shared" si="26"/>
        <v>1</v>
      </c>
      <c r="E104" s="189">
        <f t="shared" si="27"/>
        <v>16</v>
      </c>
      <c r="F104" s="175"/>
      <c r="G104" s="172"/>
      <c r="H104" s="175">
        <v>8</v>
      </c>
      <c r="I104" s="172"/>
      <c r="J104" s="175"/>
      <c r="K104" s="193"/>
      <c r="L104" s="175"/>
      <c r="M104" s="217"/>
      <c r="N104" s="132">
        <v>1</v>
      </c>
      <c r="O104" s="172"/>
      <c r="P104" s="269"/>
    </row>
    <row r="105" spans="1:16" s="176" customFormat="1" ht="19.5" customHeight="1">
      <c r="A105" s="351"/>
      <c r="B105" s="189">
        <v>31104820</v>
      </c>
      <c r="C105" s="259" t="s">
        <v>152</v>
      </c>
      <c r="D105" s="189">
        <f t="shared" si="26"/>
        <v>1.5</v>
      </c>
      <c r="E105" s="189">
        <f t="shared" si="27"/>
        <v>24</v>
      </c>
      <c r="F105" s="189"/>
      <c r="G105" s="172"/>
      <c r="H105" s="175"/>
      <c r="I105" s="192"/>
      <c r="J105" s="193"/>
      <c r="K105" s="193"/>
      <c r="L105" s="207"/>
      <c r="M105" s="221"/>
      <c r="N105" s="68">
        <v>1.5</v>
      </c>
      <c r="O105" s="270"/>
      <c r="P105" s="271"/>
    </row>
    <row r="106" spans="1:16" s="176" customFormat="1" ht="19.5" customHeight="1">
      <c r="A106" s="351"/>
      <c r="B106" s="272" t="s">
        <v>271</v>
      </c>
      <c r="C106" s="188" t="s">
        <v>265</v>
      </c>
      <c r="D106" s="189">
        <v>1</v>
      </c>
      <c r="E106" s="189">
        <v>16</v>
      </c>
      <c r="F106" s="189"/>
      <c r="G106" s="172"/>
      <c r="H106" s="175"/>
      <c r="I106" s="192"/>
      <c r="J106" s="193"/>
      <c r="K106" s="193"/>
      <c r="L106" s="207"/>
      <c r="M106" s="221">
        <v>1</v>
      </c>
      <c r="N106" s="68"/>
      <c r="O106" s="270"/>
      <c r="P106" s="271"/>
    </row>
    <row r="107" spans="1:16" s="176" customFormat="1" ht="19.5" customHeight="1">
      <c r="A107" s="351"/>
      <c r="B107" s="272" t="s">
        <v>271</v>
      </c>
      <c r="C107" s="188" t="s">
        <v>266</v>
      </c>
      <c r="D107" s="189">
        <v>2</v>
      </c>
      <c r="E107" s="189">
        <v>32</v>
      </c>
      <c r="F107" s="189"/>
      <c r="G107" s="172"/>
      <c r="H107" s="175"/>
      <c r="I107" s="192"/>
      <c r="J107" s="193"/>
      <c r="K107" s="193"/>
      <c r="L107" s="207"/>
      <c r="M107" s="221">
        <v>2</v>
      </c>
      <c r="N107" s="68"/>
      <c r="O107" s="270"/>
      <c r="P107" s="271"/>
    </row>
    <row r="108" spans="1:16" s="176" customFormat="1" ht="19.5" customHeight="1">
      <c r="A108" s="351"/>
      <c r="B108" s="272" t="s">
        <v>271</v>
      </c>
      <c r="C108" s="273" t="s">
        <v>267</v>
      </c>
      <c r="D108" s="189">
        <v>3</v>
      </c>
      <c r="E108" s="189">
        <v>48</v>
      </c>
      <c r="F108" s="189"/>
      <c r="G108" s="172"/>
      <c r="H108" s="175"/>
      <c r="I108" s="192"/>
      <c r="J108" s="193"/>
      <c r="K108" s="193"/>
      <c r="L108" s="207"/>
      <c r="M108" s="221"/>
      <c r="N108" s="68">
        <v>3</v>
      </c>
      <c r="O108" s="270"/>
      <c r="P108" s="271"/>
    </row>
    <row r="109" spans="1:16" s="176" customFormat="1" ht="19.5" customHeight="1">
      <c r="A109" s="351"/>
      <c r="B109" s="272" t="s">
        <v>271</v>
      </c>
      <c r="C109" s="273" t="s">
        <v>268</v>
      </c>
      <c r="D109" s="189">
        <v>2</v>
      </c>
      <c r="E109" s="189">
        <v>32</v>
      </c>
      <c r="F109" s="189"/>
      <c r="G109" s="172"/>
      <c r="H109" s="175"/>
      <c r="I109" s="192"/>
      <c r="J109" s="193"/>
      <c r="K109" s="193"/>
      <c r="L109" s="207"/>
      <c r="M109" s="274"/>
      <c r="N109" s="275">
        <v>2</v>
      </c>
      <c r="O109" s="270"/>
      <c r="P109" s="271"/>
    </row>
    <row r="110" spans="1:16" s="176" customFormat="1" ht="19.5" customHeight="1">
      <c r="A110" s="351"/>
      <c r="B110" s="272" t="s">
        <v>271</v>
      </c>
      <c r="C110" s="273" t="s">
        <v>269</v>
      </c>
      <c r="D110" s="189">
        <v>2</v>
      </c>
      <c r="E110" s="189">
        <v>32</v>
      </c>
      <c r="F110" s="189"/>
      <c r="G110" s="172"/>
      <c r="H110" s="175"/>
      <c r="I110" s="192"/>
      <c r="J110" s="193"/>
      <c r="K110" s="193"/>
      <c r="L110" s="207"/>
      <c r="M110" s="274"/>
      <c r="N110" s="275">
        <v>2</v>
      </c>
      <c r="O110" s="270"/>
      <c r="P110" s="271"/>
    </row>
    <row r="111" spans="1:16" s="176" customFormat="1" ht="19.5" customHeight="1">
      <c r="A111" s="352"/>
      <c r="B111" s="272" t="s">
        <v>271</v>
      </c>
      <c r="C111" s="273" t="s">
        <v>270</v>
      </c>
      <c r="D111" s="189">
        <v>3</v>
      </c>
      <c r="E111" s="189">
        <v>48</v>
      </c>
      <c r="F111" s="189"/>
      <c r="G111" s="172"/>
      <c r="H111" s="175"/>
      <c r="I111" s="192"/>
      <c r="J111" s="193"/>
      <c r="K111" s="193"/>
      <c r="L111" s="207"/>
      <c r="M111" s="221"/>
      <c r="N111" s="68">
        <v>3</v>
      </c>
      <c r="O111" s="270"/>
      <c r="P111" s="271"/>
    </row>
    <row r="112" spans="1:16" s="176" customFormat="1" ht="19.5" customHeight="1" thickBot="1">
      <c r="A112" s="276"/>
      <c r="B112" s="178" t="s">
        <v>153</v>
      </c>
      <c r="C112" s="178"/>
      <c r="D112" s="178">
        <v>6</v>
      </c>
      <c r="E112" s="178">
        <v>96</v>
      </c>
      <c r="F112" s="178"/>
      <c r="G112" s="202"/>
      <c r="H112" s="203"/>
      <c r="I112" s="204"/>
      <c r="J112" s="205"/>
      <c r="K112" s="205"/>
      <c r="L112" s="205"/>
      <c r="M112" s="223"/>
      <c r="N112" s="237">
        <v>5</v>
      </c>
      <c r="O112" s="205"/>
      <c r="P112" s="206"/>
    </row>
    <row r="113" spans="1:16" ht="19.5" customHeight="1" thickBot="1" thickTop="1">
      <c r="A113" s="133"/>
      <c r="B113" s="134"/>
      <c r="C113" s="135"/>
      <c r="D113" s="136"/>
      <c r="E113" s="137"/>
      <c r="F113" s="136"/>
      <c r="G113" s="136"/>
      <c r="H113" s="136"/>
      <c r="I113" s="138"/>
      <c r="J113" s="136"/>
      <c r="K113" s="136"/>
      <c r="L113" s="136"/>
      <c r="M113" s="224"/>
      <c r="N113" s="136"/>
      <c r="O113" s="136"/>
      <c r="P113" s="139"/>
    </row>
    <row r="114" spans="1:16" s="81" customFormat="1" ht="19.5" customHeight="1" thickTop="1">
      <c r="A114" s="325" t="s">
        <v>3</v>
      </c>
      <c r="B114" s="323" t="s">
        <v>44</v>
      </c>
      <c r="C114" s="323" t="s">
        <v>45</v>
      </c>
      <c r="D114" s="323" t="s">
        <v>4</v>
      </c>
      <c r="E114" s="328" t="s">
        <v>46</v>
      </c>
      <c r="F114" s="323" t="s">
        <v>47</v>
      </c>
      <c r="G114" s="328" t="s">
        <v>48</v>
      </c>
      <c r="H114" s="323" t="s">
        <v>49</v>
      </c>
      <c r="I114" s="323" t="s">
        <v>8</v>
      </c>
      <c r="J114" s="323"/>
      <c r="K114" s="323"/>
      <c r="L114" s="323"/>
      <c r="M114" s="323"/>
      <c r="N114" s="323"/>
      <c r="O114" s="323"/>
      <c r="P114" s="324"/>
    </row>
    <row r="115" spans="1:16" ht="19.5" customHeight="1">
      <c r="A115" s="326"/>
      <c r="B115" s="327"/>
      <c r="C115" s="327"/>
      <c r="D115" s="327"/>
      <c r="E115" s="329"/>
      <c r="F115" s="327"/>
      <c r="G115" s="329"/>
      <c r="H115" s="327"/>
      <c r="I115" s="246" t="s">
        <v>9</v>
      </c>
      <c r="J115" s="247" t="s">
        <v>10</v>
      </c>
      <c r="K115" s="247" t="s">
        <v>11</v>
      </c>
      <c r="L115" s="247" t="s">
        <v>12</v>
      </c>
      <c r="M115" s="247" t="s">
        <v>13</v>
      </c>
      <c r="N115" s="247" t="s">
        <v>14</v>
      </c>
      <c r="O115" s="247" t="s">
        <v>15</v>
      </c>
      <c r="P115" s="248" t="s">
        <v>16</v>
      </c>
    </row>
    <row r="116" spans="1:16" s="176" customFormat="1" ht="19.5" customHeight="1">
      <c r="A116" s="350" t="s">
        <v>273</v>
      </c>
      <c r="B116" s="267" t="s">
        <v>155</v>
      </c>
      <c r="C116" s="259" t="s">
        <v>156</v>
      </c>
      <c r="D116" s="189">
        <f>SUM(I116:P116)</f>
        <v>2</v>
      </c>
      <c r="E116" s="189">
        <f aca="true" t="shared" si="28" ref="E116:E126">D116*16</f>
        <v>32</v>
      </c>
      <c r="F116" s="189" t="s">
        <v>116</v>
      </c>
      <c r="G116" s="172"/>
      <c r="H116" s="189"/>
      <c r="I116" s="172"/>
      <c r="J116" s="172"/>
      <c r="K116" s="175"/>
      <c r="L116" s="172"/>
      <c r="M116" s="225"/>
      <c r="N116" s="124">
        <v>2</v>
      </c>
      <c r="O116" s="175"/>
      <c r="P116" s="195"/>
    </row>
    <row r="117" spans="1:16" s="176" customFormat="1" ht="19.5" customHeight="1">
      <c r="A117" s="351"/>
      <c r="B117" s="267" t="s">
        <v>157</v>
      </c>
      <c r="C117" s="259" t="s">
        <v>158</v>
      </c>
      <c r="D117" s="189">
        <f aca="true" t="shared" si="29" ref="D117:D126">SUM(I117:P117)</f>
        <v>2</v>
      </c>
      <c r="E117" s="189">
        <f t="shared" si="28"/>
        <v>32</v>
      </c>
      <c r="F117" s="175"/>
      <c r="G117" s="172"/>
      <c r="H117" s="175"/>
      <c r="I117" s="172"/>
      <c r="J117" s="189"/>
      <c r="K117" s="175"/>
      <c r="L117" s="172"/>
      <c r="M117" s="220">
        <v>2</v>
      </c>
      <c r="N117" s="66"/>
      <c r="O117" s="175"/>
      <c r="P117" s="195"/>
    </row>
    <row r="118" spans="1:16" s="176" customFormat="1" ht="19.5" customHeight="1">
      <c r="A118" s="351"/>
      <c r="B118" s="198"/>
      <c r="C118" s="259" t="s">
        <v>159</v>
      </c>
      <c r="D118" s="189">
        <f t="shared" si="29"/>
        <v>2</v>
      </c>
      <c r="E118" s="189">
        <f t="shared" si="28"/>
        <v>32</v>
      </c>
      <c r="F118" s="175"/>
      <c r="G118" s="172"/>
      <c r="H118" s="189"/>
      <c r="I118" s="172"/>
      <c r="J118" s="172"/>
      <c r="K118" s="175"/>
      <c r="L118" s="172"/>
      <c r="M118" s="220">
        <v>2</v>
      </c>
      <c r="N118" s="66"/>
      <c r="O118" s="175"/>
      <c r="P118" s="195"/>
    </row>
    <row r="119" spans="1:16" s="176" customFormat="1" ht="19.5" customHeight="1">
      <c r="A119" s="351"/>
      <c r="B119" s="199" t="s">
        <v>160</v>
      </c>
      <c r="C119" s="259" t="s">
        <v>161</v>
      </c>
      <c r="D119" s="189">
        <f t="shared" si="29"/>
        <v>2</v>
      </c>
      <c r="E119" s="189">
        <f t="shared" si="28"/>
        <v>32</v>
      </c>
      <c r="F119" s="175"/>
      <c r="G119" s="189"/>
      <c r="H119" s="189"/>
      <c r="I119" s="189"/>
      <c r="J119" s="189"/>
      <c r="K119" s="175"/>
      <c r="L119" s="172"/>
      <c r="M119" s="225"/>
      <c r="N119" s="124">
        <v>2</v>
      </c>
      <c r="O119" s="175"/>
      <c r="P119" s="195"/>
    </row>
    <row r="120" spans="1:16" s="176" customFormat="1" ht="19.5" customHeight="1">
      <c r="A120" s="351"/>
      <c r="B120" s="199" t="s">
        <v>162</v>
      </c>
      <c r="C120" s="259" t="s">
        <v>163</v>
      </c>
      <c r="D120" s="189">
        <f t="shared" si="29"/>
        <v>2</v>
      </c>
      <c r="E120" s="189">
        <f t="shared" si="28"/>
        <v>32</v>
      </c>
      <c r="F120" s="175"/>
      <c r="G120" s="172"/>
      <c r="H120" s="172"/>
      <c r="I120" s="189"/>
      <c r="J120" s="172"/>
      <c r="K120" s="175"/>
      <c r="L120" s="172"/>
      <c r="M120" s="220">
        <v>2</v>
      </c>
      <c r="N120" s="66"/>
      <c r="O120" s="200"/>
      <c r="P120" s="195"/>
    </row>
    <row r="121" spans="1:16" s="176" customFormat="1" ht="19.5" customHeight="1">
      <c r="A121" s="351"/>
      <c r="B121" s="197" t="s">
        <v>164</v>
      </c>
      <c r="C121" s="259" t="s">
        <v>165</v>
      </c>
      <c r="D121" s="169">
        <f t="shared" si="29"/>
        <v>2</v>
      </c>
      <c r="E121" s="170">
        <f t="shared" si="28"/>
        <v>32</v>
      </c>
      <c r="F121" s="175"/>
      <c r="G121" s="172"/>
      <c r="H121" s="172"/>
      <c r="I121" s="175"/>
      <c r="J121" s="189"/>
      <c r="K121" s="189"/>
      <c r="L121" s="172"/>
      <c r="M121" s="220">
        <v>2</v>
      </c>
      <c r="N121" s="66"/>
      <c r="O121" s="200"/>
      <c r="P121" s="195"/>
    </row>
    <row r="122" spans="1:16" s="176" customFormat="1" ht="19.5" customHeight="1">
      <c r="A122" s="351"/>
      <c r="B122" s="201" t="s">
        <v>166</v>
      </c>
      <c r="C122" s="259" t="s">
        <v>167</v>
      </c>
      <c r="D122" s="169">
        <f t="shared" si="29"/>
        <v>2</v>
      </c>
      <c r="E122" s="170">
        <f t="shared" si="28"/>
        <v>32</v>
      </c>
      <c r="F122" s="175"/>
      <c r="G122" s="172"/>
      <c r="H122" s="175"/>
      <c r="I122" s="175"/>
      <c r="J122" s="172"/>
      <c r="K122" s="175"/>
      <c r="L122" s="172"/>
      <c r="M122" s="225"/>
      <c r="N122" s="124">
        <v>2</v>
      </c>
      <c r="O122" s="200"/>
      <c r="P122" s="195"/>
    </row>
    <row r="123" spans="1:16" s="176" customFormat="1" ht="19.5" customHeight="1">
      <c r="A123" s="351"/>
      <c r="B123" s="201" t="s">
        <v>168</v>
      </c>
      <c r="C123" s="259" t="s">
        <v>169</v>
      </c>
      <c r="D123" s="169">
        <f t="shared" si="29"/>
        <v>2</v>
      </c>
      <c r="E123" s="170">
        <f t="shared" si="28"/>
        <v>32</v>
      </c>
      <c r="F123" s="175"/>
      <c r="G123" s="172"/>
      <c r="H123" s="175"/>
      <c r="I123" s="175"/>
      <c r="J123" s="172"/>
      <c r="K123" s="175"/>
      <c r="L123" s="172"/>
      <c r="M123" s="225"/>
      <c r="N123" s="124">
        <v>2</v>
      </c>
      <c r="O123" s="175"/>
      <c r="P123" s="195"/>
    </row>
    <row r="124" spans="1:16" s="176" customFormat="1" ht="19.5" customHeight="1">
      <c r="A124" s="351"/>
      <c r="B124" s="197" t="s">
        <v>170</v>
      </c>
      <c r="C124" s="259" t="s">
        <v>171</v>
      </c>
      <c r="D124" s="169">
        <f t="shared" si="29"/>
        <v>2</v>
      </c>
      <c r="E124" s="170">
        <f t="shared" si="28"/>
        <v>32</v>
      </c>
      <c r="F124" s="175"/>
      <c r="G124" s="172"/>
      <c r="H124" s="175"/>
      <c r="I124" s="175"/>
      <c r="J124" s="172"/>
      <c r="K124" s="175"/>
      <c r="L124" s="172"/>
      <c r="M124" s="220">
        <v>2</v>
      </c>
      <c r="N124" s="66"/>
      <c r="O124" s="175"/>
      <c r="P124" s="195"/>
    </row>
    <row r="125" spans="1:16" s="176" customFormat="1" ht="19.5" customHeight="1">
      <c r="A125" s="352"/>
      <c r="B125" s="197" t="s">
        <v>172</v>
      </c>
      <c r="C125" s="259" t="s">
        <v>173</v>
      </c>
      <c r="D125" s="169">
        <f t="shared" si="29"/>
        <v>2</v>
      </c>
      <c r="E125" s="170">
        <f t="shared" si="28"/>
        <v>32</v>
      </c>
      <c r="F125" s="175"/>
      <c r="G125" s="172"/>
      <c r="H125" s="175"/>
      <c r="I125" s="175"/>
      <c r="J125" s="172"/>
      <c r="K125" s="175"/>
      <c r="L125" s="172"/>
      <c r="M125" s="225"/>
      <c r="N125" s="124">
        <v>2</v>
      </c>
      <c r="O125" s="175"/>
      <c r="P125" s="195"/>
    </row>
    <row r="126" spans="1:16" ht="19.5" customHeight="1" thickBot="1">
      <c r="A126" s="123"/>
      <c r="B126" s="261" t="s">
        <v>174</v>
      </c>
      <c r="C126" s="261"/>
      <c r="D126" s="262">
        <f t="shared" si="29"/>
        <v>7</v>
      </c>
      <c r="E126" s="263">
        <f t="shared" si="28"/>
        <v>112</v>
      </c>
      <c r="F126" s="56"/>
      <c r="G126" s="56"/>
      <c r="H126" s="56"/>
      <c r="I126" s="264"/>
      <c r="J126" s="265"/>
      <c r="K126" s="265"/>
      <c r="L126" s="265"/>
      <c r="M126" s="223">
        <v>4</v>
      </c>
      <c r="N126" s="237">
        <v>3</v>
      </c>
      <c r="O126" s="265"/>
      <c r="P126" s="266"/>
    </row>
    <row r="127" spans="1:16" s="81" customFormat="1" ht="19.5" customHeight="1" thickBot="1" thickTop="1">
      <c r="A127" s="140"/>
      <c r="B127" s="135"/>
      <c r="C127" s="135"/>
      <c r="D127" s="136"/>
      <c r="E127" s="137"/>
      <c r="F127" s="136"/>
      <c r="G127" s="136"/>
      <c r="H127" s="136"/>
      <c r="I127" s="138"/>
      <c r="J127" s="136"/>
      <c r="K127" s="136"/>
      <c r="L127" s="136"/>
      <c r="M127" s="224"/>
      <c r="N127" s="136"/>
      <c r="O127" s="136"/>
      <c r="P127" s="139"/>
    </row>
    <row r="128" spans="1:16" ht="19.5" customHeight="1" thickTop="1">
      <c r="A128" s="325" t="s">
        <v>3</v>
      </c>
      <c r="B128" s="323" t="s">
        <v>44</v>
      </c>
      <c r="C128" s="323" t="s">
        <v>45</v>
      </c>
      <c r="D128" s="323" t="s">
        <v>4</v>
      </c>
      <c r="E128" s="323" t="s">
        <v>46</v>
      </c>
      <c r="F128" s="323" t="s">
        <v>47</v>
      </c>
      <c r="G128" s="323" t="s">
        <v>48</v>
      </c>
      <c r="H128" s="323" t="s">
        <v>49</v>
      </c>
      <c r="I128" s="323" t="s">
        <v>8</v>
      </c>
      <c r="J128" s="323"/>
      <c r="K128" s="323"/>
      <c r="L128" s="323"/>
      <c r="M128" s="323"/>
      <c r="N128" s="323"/>
      <c r="O128" s="323"/>
      <c r="P128" s="324"/>
    </row>
    <row r="129" spans="1:16" ht="19.5" customHeight="1">
      <c r="A129" s="326"/>
      <c r="B129" s="327"/>
      <c r="C129" s="327"/>
      <c r="D129" s="327"/>
      <c r="E129" s="327"/>
      <c r="F129" s="327"/>
      <c r="G129" s="327"/>
      <c r="H129" s="327"/>
      <c r="I129" s="246" t="s">
        <v>9</v>
      </c>
      <c r="J129" s="247" t="s">
        <v>10</v>
      </c>
      <c r="K129" s="247" t="s">
        <v>11</v>
      </c>
      <c r="L129" s="247" t="s">
        <v>12</v>
      </c>
      <c r="M129" s="247" t="s">
        <v>13</v>
      </c>
      <c r="N129" s="247" t="s">
        <v>14</v>
      </c>
      <c r="O129" s="247" t="s">
        <v>15</v>
      </c>
      <c r="P129" s="248" t="s">
        <v>16</v>
      </c>
    </row>
    <row r="130" spans="1:16" ht="19.5" customHeight="1">
      <c r="A130" s="349" t="s">
        <v>272</v>
      </c>
      <c r="B130" s="9">
        <v>32109325</v>
      </c>
      <c r="C130" s="257" t="s">
        <v>175</v>
      </c>
      <c r="D130" s="258">
        <f>SUM(I130:P130)</f>
        <v>2</v>
      </c>
      <c r="E130" s="258">
        <f aca="true" t="shared" si="30" ref="E130:E140">D130*16</f>
        <v>32</v>
      </c>
      <c r="F130" s="64"/>
      <c r="G130" s="61"/>
      <c r="H130" s="64"/>
      <c r="I130" s="89"/>
      <c r="J130" s="65"/>
      <c r="K130" s="66"/>
      <c r="L130" s="65"/>
      <c r="M130" s="218">
        <v>2</v>
      </c>
      <c r="N130" s="238"/>
      <c r="O130" s="66"/>
      <c r="P130" s="57"/>
    </row>
    <row r="131" spans="1:16" ht="19.5" customHeight="1">
      <c r="A131" s="349"/>
      <c r="B131" s="9">
        <v>30104825</v>
      </c>
      <c r="C131" s="257" t="s">
        <v>176</v>
      </c>
      <c r="D131" s="258">
        <f aca="true" t="shared" si="31" ref="D131:D140">SUM(I131:P131)</f>
        <v>2</v>
      </c>
      <c r="E131" s="258">
        <f t="shared" si="30"/>
        <v>32</v>
      </c>
      <c r="F131" s="64"/>
      <c r="G131" s="61"/>
      <c r="H131" s="64"/>
      <c r="I131" s="98"/>
      <c r="J131" s="65"/>
      <c r="K131" s="66"/>
      <c r="L131" s="65"/>
      <c r="M131" s="218">
        <v>2</v>
      </c>
      <c r="N131" s="238"/>
      <c r="O131" s="66"/>
      <c r="P131" s="57"/>
    </row>
    <row r="132" spans="1:16" s="176" customFormat="1" ht="19.5" customHeight="1">
      <c r="A132" s="349"/>
      <c r="B132" s="197" t="s">
        <v>177</v>
      </c>
      <c r="C132" s="259" t="s">
        <v>178</v>
      </c>
      <c r="D132" s="189">
        <f t="shared" si="31"/>
        <v>2</v>
      </c>
      <c r="E132" s="189">
        <f t="shared" si="30"/>
        <v>32</v>
      </c>
      <c r="F132" s="175"/>
      <c r="G132" s="172"/>
      <c r="H132" s="175"/>
      <c r="I132" s="173"/>
      <c r="J132" s="175"/>
      <c r="K132" s="172"/>
      <c r="L132" s="175"/>
      <c r="M132" s="217"/>
      <c r="N132" s="239">
        <v>2</v>
      </c>
      <c r="O132" s="172"/>
      <c r="P132" s="195"/>
    </row>
    <row r="133" spans="1:16" ht="19.5" customHeight="1">
      <c r="A133" s="349"/>
      <c r="B133" s="88" t="s">
        <v>179</v>
      </c>
      <c r="C133" s="257" t="s">
        <v>180</v>
      </c>
      <c r="D133" s="258">
        <f t="shared" si="31"/>
        <v>2</v>
      </c>
      <c r="E133" s="258">
        <f t="shared" si="30"/>
        <v>32</v>
      </c>
      <c r="F133" s="64"/>
      <c r="G133" s="61"/>
      <c r="H133" s="64"/>
      <c r="I133" s="98"/>
      <c r="J133" s="65"/>
      <c r="K133" s="66"/>
      <c r="L133" s="65"/>
      <c r="M133" s="218">
        <v>2</v>
      </c>
      <c r="N133" s="238"/>
      <c r="O133" s="66"/>
      <c r="P133" s="57"/>
    </row>
    <row r="134" spans="1:16" ht="19.5" customHeight="1">
      <c r="A134" s="349"/>
      <c r="B134" s="88" t="s">
        <v>181</v>
      </c>
      <c r="C134" s="257" t="s">
        <v>182</v>
      </c>
      <c r="D134" s="258">
        <f t="shared" si="31"/>
        <v>2</v>
      </c>
      <c r="E134" s="258">
        <f t="shared" si="30"/>
        <v>32</v>
      </c>
      <c r="F134" s="64"/>
      <c r="G134" s="61"/>
      <c r="H134" s="64"/>
      <c r="I134" s="98"/>
      <c r="J134" s="65"/>
      <c r="K134" s="66"/>
      <c r="L134" s="65"/>
      <c r="M134" s="218">
        <v>2</v>
      </c>
      <c r="N134" s="238"/>
      <c r="O134" s="66"/>
      <c r="P134" s="57"/>
    </row>
    <row r="135" spans="1:16" s="176" customFormat="1" ht="19.5" customHeight="1">
      <c r="A135" s="349"/>
      <c r="B135" s="194"/>
      <c r="C135" s="259" t="s">
        <v>183</v>
      </c>
      <c r="D135" s="169">
        <f t="shared" si="31"/>
        <v>2</v>
      </c>
      <c r="E135" s="170">
        <f t="shared" si="30"/>
        <v>32</v>
      </c>
      <c r="F135" s="175"/>
      <c r="G135" s="172"/>
      <c r="H135" s="175"/>
      <c r="I135" s="173"/>
      <c r="J135" s="175"/>
      <c r="K135" s="172"/>
      <c r="L135" s="175"/>
      <c r="M135" s="217"/>
      <c r="N135" s="239">
        <v>2</v>
      </c>
      <c r="O135" s="172"/>
      <c r="P135" s="195"/>
    </row>
    <row r="136" spans="1:16" s="176" customFormat="1" ht="19.5" customHeight="1">
      <c r="A136" s="349"/>
      <c r="B136" s="168" t="s">
        <v>184</v>
      </c>
      <c r="C136" s="260" t="s">
        <v>185</v>
      </c>
      <c r="D136" s="169">
        <f t="shared" si="31"/>
        <v>1.5</v>
      </c>
      <c r="E136" s="170">
        <f t="shared" si="30"/>
        <v>24</v>
      </c>
      <c r="F136" s="175"/>
      <c r="G136" s="172"/>
      <c r="H136" s="175"/>
      <c r="I136" s="173"/>
      <c r="J136" s="175"/>
      <c r="K136" s="172"/>
      <c r="L136" s="175"/>
      <c r="M136" s="217"/>
      <c r="N136" s="238">
        <v>1.5</v>
      </c>
      <c r="O136" s="172"/>
      <c r="P136" s="195"/>
    </row>
    <row r="137" spans="1:16" s="176" customFormat="1" ht="19.5" customHeight="1">
      <c r="A137" s="349"/>
      <c r="B137" s="168" t="s">
        <v>186</v>
      </c>
      <c r="C137" s="259" t="s">
        <v>187</v>
      </c>
      <c r="D137" s="169">
        <f t="shared" si="31"/>
        <v>2</v>
      </c>
      <c r="E137" s="170">
        <f t="shared" si="30"/>
        <v>32</v>
      </c>
      <c r="F137" s="175"/>
      <c r="G137" s="172"/>
      <c r="H137" s="175"/>
      <c r="I137" s="173"/>
      <c r="J137" s="175"/>
      <c r="K137" s="172"/>
      <c r="L137" s="175"/>
      <c r="M137" s="217"/>
      <c r="N137" s="239">
        <v>2</v>
      </c>
      <c r="O137" s="172"/>
      <c r="P137" s="195"/>
    </row>
    <row r="138" spans="1:16" s="176" customFormat="1" ht="19.5" customHeight="1">
      <c r="A138" s="349"/>
      <c r="B138" s="190" t="s">
        <v>188</v>
      </c>
      <c r="C138" s="259" t="s">
        <v>189</v>
      </c>
      <c r="D138" s="169">
        <f t="shared" si="31"/>
        <v>1.5</v>
      </c>
      <c r="E138" s="170">
        <f t="shared" si="30"/>
        <v>24</v>
      </c>
      <c r="F138" s="175"/>
      <c r="G138" s="172"/>
      <c r="H138" s="175"/>
      <c r="I138" s="173"/>
      <c r="J138" s="175"/>
      <c r="K138" s="172"/>
      <c r="L138" s="175"/>
      <c r="M138" s="217"/>
      <c r="N138" s="238">
        <v>1.5</v>
      </c>
      <c r="O138" s="172"/>
      <c r="P138" s="195"/>
    </row>
    <row r="139" spans="1:16" ht="19.5" customHeight="1">
      <c r="A139" s="349"/>
      <c r="B139" s="88"/>
      <c r="C139" s="257" t="s">
        <v>190</v>
      </c>
      <c r="D139" s="67">
        <f t="shared" si="31"/>
        <v>1.5</v>
      </c>
      <c r="E139" s="19">
        <f t="shared" si="30"/>
        <v>24</v>
      </c>
      <c r="F139" s="64"/>
      <c r="G139" s="61"/>
      <c r="H139" s="64"/>
      <c r="I139" s="98"/>
      <c r="J139" s="65"/>
      <c r="K139" s="66"/>
      <c r="L139" s="65"/>
      <c r="M139" s="217"/>
      <c r="N139" s="238">
        <v>1.5</v>
      </c>
      <c r="O139" s="66"/>
      <c r="P139" s="57"/>
    </row>
    <row r="140" spans="1:16" ht="19.5" customHeight="1" thickBot="1">
      <c r="A140" s="123"/>
      <c r="B140" s="261" t="s">
        <v>191</v>
      </c>
      <c r="C140" s="261"/>
      <c r="D140" s="262">
        <f t="shared" si="31"/>
        <v>7</v>
      </c>
      <c r="E140" s="263">
        <f t="shared" si="30"/>
        <v>112</v>
      </c>
      <c r="F140" s="56"/>
      <c r="G140" s="56"/>
      <c r="H140" s="56"/>
      <c r="I140" s="264"/>
      <c r="J140" s="265"/>
      <c r="K140" s="265"/>
      <c r="L140" s="265"/>
      <c r="M140" s="223">
        <v>4</v>
      </c>
      <c r="N140" s="237">
        <v>3</v>
      </c>
      <c r="O140" s="265" t="s">
        <v>116</v>
      </c>
      <c r="P140" s="266"/>
    </row>
    <row r="141" spans="1:16" ht="19.5" customHeight="1" thickBot="1" thickTop="1">
      <c r="A141" s="133"/>
      <c r="B141" s="134"/>
      <c r="C141" s="134"/>
      <c r="D141" s="136"/>
      <c r="E141" s="137"/>
      <c r="F141" s="136"/>
      <c r="G141" s="136"/>
      <c r="H141" s="136"/>
      <c r="I141" s="138"/>
      <c r="J141" s="136"/>
      <c r="K141" s="136"/>
      <c r="L141" s="136"/>
      <c r="M141" s="224"/>
      <c r="N141" s="136"/>
      <c r="O141" s="136"/>
      <c r="P141" s="139"/>
    </row>
    <row r="142" spans="1:16" ht="19.5" customHeight="1" thickTop="1">
      <c r="A142" s="330" t="s">
        <v>3</v>
      </c>
      <c r="B142" s="332" t="s">
        <v>44</v>
      </c>
      <c r="C142" s="332" t="s">
        <v>45</v>
      </c>
      <c r="D142" s="332" t="s">
        <v>4</v>
      </c>
      <c r="E142" s="332" t="s">
        <v>46</v>
      </c>
      <c r="F142" s="332" t="s">
        <v>47</v>
      </c>
      <c r="G142" s="332" t="s">
        <v>48</v>
      </c>
      <c r="H142" s="332" t="s">
        <v>49</v>
      </c>
      <c r="I142" s="334" t="s">
        <v>8</v>
      </c>
      <c r="J142" s="335"/>
      <c r="K142" s="335"/>
      <c r="L142" s="335"/>
      <c r="M142" s="335"/>
      <c r="N142" s="335"/>
      <c r="O142" s="335"/>
      <c r="P142" s="336"/>
    </row>
    <row r="143" spans="1:16" ht="19.5" customHeight="1">
      <c r="A143" s="331"/>
      <c r="B143" s="333"/>
      <c r="C143" s="333"/>
      <c r="D143" s="333"/>
      <c r="E143" s="333"/>
      <c r="F143" s="333"/>
      <c r="G143" s="333"/>
      <c r="H143" s="333"/>
      <c r="I143" s="246" t="s">
        <v>9</v>
      </c>
      <c r="J143" s="247" t="s">
        <v>10</v>
      </c>
      <c r="K143" s="247" t="s">
        <v>11</v>
      </c>
      <c r="L143" s="247" t="s">
        <v>12</v>
      </c>
      <c r="M143" s="247" t="s">
        <v>13</v>
      </c>
      <c r="N143" s="247" t="s">
        <v>14</v>
      </c>
      <c r="O143" s="247" t="s">
        <v>15</v>
      </c>
      <c r="P143" s="248" t="s">
        <v>16</v>
      </c>
    </row>
    <row r="144" spans="1:16" ht="19.5" customHeight="1">
      <c r="A144" s="11" t="s">
        <v>154</v>
      </c>
      <c r="B144" s="187"/>
      <c r="C144" s="61" t="s">
        <v>192</v>
      </c>
      <c r="D144" s="147">
        <v>2</v>
      </c>
      <c r="E144" s="110">
        <v>32</v>
      </c>
      <c r="F144" s="64"/>
      <c r="G144" s="61"/>
      <c r="H144" s="64"/>
      <c r="I144" s="89"/>
      <c r="J144" s="65"/>
      <c r="K144" s="66"/>
      <c r="L144" s="65"/>
      <c r="M144" s="218">
        <v>2</v>
      </c>
      <c r="N144" s="65"/>
      <c r="O144" s="66"/>
      <c r="P144" s="57"/>
    </row>
    <row r="145" spans="1:16" ht="19.5" customHeight="1">
      <c r="A145" s="75" t="s">
        <v>137</v>
      </c>
      <c r="B145" s="187"/>
      <c r="C145" s="61" t="s">
        <v>193</v>
      </c>
      <c r="D145" s="147">
        <v>2</v>
      </c>
      <c r="E145" s="110">
        <v>32</v>
      </c>
      <c r="F145" s="64"/>
      <c r="G145" s="61"/>
      <c r="H145" s="64"/>
      <c r="I145" s="98"/>
      <c r="J145" s="65"/>
      <c r="K145" s="66"/>
      <c r="L145" s="65"/>
      <c r="M145" s="218">
        <v>2</v>
      </c>
      <c r="N145" s="65"/>
      <c r="O145" s="66"/>
      <c r="P145" s="57"/>
    </row>
    <row r="146" spans="1:16" ht="19.5" customHeight="1">
      <c r="A146" s="12"/>
      <c r="B146" s="168"/>
      <c r="C146" s="61" t="s">
        <v>194</v>
      </c>
      <c r="D146" s="147">
        <v>2</v>
      </c>
      <c r="E146" s="110">
        <v>32</v>
      </c>
      <c r="F146" s="64"/>
      <c r="G146" s="61"/>
      <c r="H146" s="64"/>
      <c r="I146" s="98"/>
      <c r="J146" s="65"/>
      <c r="K146" s="66"/>
      <c r="L146" s="65"/>
      <c r="M146" s="217"/>
      <c r="N146" s="132">
        <v>2</v>
      </c>
      <c r="O146" s="66"/>
      <c r="P146" s="57"/>
    </row>
    <row r="147" spans="1:16" ht="19.5" customHeight="1">
      <c r="A147" s="12"/>
      <c r="B147" s="168"/>
      <c r="C147" s="61" t="s">
        <v>195</v>
      </c>
      <c r="D147" s="147">
        <v>1.5</v>
      </c>
      <c r="E147" s="110">
        <v>24</v>
      </c>
      <c r="F147" s="64"/>
      <c r="G147" s="61"/>
      <c r="H147" s="64"/>
      <c r="I147" s="98"/>
      <c r="J147" s="65"/>
      <c r="K147" s="66"/>
      <c r="L147" s="65"/>
      <c r="M147" s="217"/>
      <c r="N147" s="132">
        <v>2</v>
      </c>
      <c r="O147" s="66"/>
      <c r="P147" s="57"/>
    </row>
    <row r="148" spans="1:16" ht="19.5" customHeight="1">
      <c r="A148" s="12"/>
      <c r="B148" s="168"/>
      <c r="C148" s="61" t="s">
        <v>196</v>
      </c>
      <c r="D148" s="147">
        <v>2</v>
      </c>
      <c r="E148" s="110">
        <v>32</v>
      </c>
      <c r="F148" s="64"/>
      <c r="G148" s="61"/>
      <c r="H148" s="64"/>
      <c r="I148" s="98"/>
      <c r="J148" s="65"/>
      <c r="K148" s="66"/>
      <c r="L148" s="65"/>
      <c r="M148" s="218">
        <v>2</v>
      </c>
      <c r="N148" s="65"/>
      <c r="O148" s="66"/>
      <c r="P148" s="57"/>
    </row>
    <row r="149" spans="1:16" ht="19.5" customHeight="1">
      <c r="A149" s="12"/>
      <c r="B149" s="194"/>
      <c r="C149" s="61" t="s">
        <v>197</v>
      </c>
      <c r="D149" s="147">
        <v>1.5</v>
      </c>
      <c r="E149" s="110">
        <v>24</v>
      </c>
      <c r="F149" s="64"/>
      <c r="G149" s="61"/>
      <c r="H149" s="64"/>
      <c r="I149" s="98"/>
      <c r="J149" s="65"/>
      <c r="K149" s="66"/>
      <c r="L149" s="65"/>
      <c r="M149" s="218">
        <v>2</v>
      </c>
      <c r="N149" s="65"/>
      <c r="O149" s="66"/>
      <c r="P149" s="57"/>
    </row>
    <row r="150" spans="1:16" ht="19.5" customHeight="1">
      <c r="A150" s="12"/>
      <c r="B150" s="168"/>
      <c r="C150" s="61" t="s">
        <v>198</v>
      </c>
      <c r="D150" s="147">
        <v>2</v>
      </c>
      <c r="E150" s="110">
        <v>32</v>
      </c>
      <c r="F150" s="64"/>
      <c r="G150" s="61"/>
      <c r="H150" s="64"/>
      <c r="I150" s="98"/>
      <c r="J150" s="65"/>
      <c r="K150" s="66"/>
      <c r="L150" s="65"/>
      <c r="M150" s="217"/>
      <c r="N150" s="65">
        <v>1.5</v>
      </c>
      <c r="O150" s="66"/>
      <c r="P150" s="57"/>
    </row>
    <row r="151" spans="1:16" ht="19.5" customHeight="1">
      <c r="A151" s="12"/>
      <c r="B151" s="168"/>
      <c r="C151" s="61" t="s">
        <v>199</v>
      </c>
      <c r="D151" s="147">
        <v>2</v>
      </c>
      <c r="E151" s="110">
        <v>32</v>
      </c>
      <c r="F151" s="64"/>
      <c r="G151" s="64"/>
      <c r="H151" s="61"/>
      <c r="I151" s="61"/>
      <c r="J151" s="65"/>
      <c r="K151" s="66"/>
      <c r="L151" s="65"/>
      <c r="M151" s="217"/>
      <c r="N151" s="132">
        <v>2</v>
      </c>
      <c r="O151" s="66"/>
      <c r="P151" s="57"/>
    </row>
    <row r="152" spans="1:16" ht="19.5" customHeight="1">
      <c r="A152" s="12"/>
      <c r="B152" s="196"/>
      <c r="C152" s="61" t="s">
        <v>200</v>
      </c>
      <c r="D152" s="147">
        <v>2</v>
      </c>
      <c r="E152" s="110">
        <v>32</v>
      </c>
      <c r="F152" s="64"/>
      <c r="G152" s="64"/>
      <c r="H152" s="61"/>
      <c r="I152" s="61"/>
      <c r="J152" s="65"/>
      <c r="K152" s="66"/>
      <c r="L152" s="65"/>
      <c r="M152" s="217"/>
      <c r="N152" s="65">
        <v>1.5</v>
      </c>
      <c r="O152" s="66"/>
      <c r="P152" s="57"/>
    </row>
    <row r="153" spans="1:16" ht="19.5" customHeight="1">
      <c r="A153" s="12"/>
      <c r="B153" s="168"/>
      <c r="C153" s="145" t="s">
        <v>201</v>
      </c>
      <c r="D153" s="148">
        <f>N153</f>
        <v>1.5</v>
      </c>
      <c r="E153" s="112">
        <v>24</v>
      </c>
      <c r="F153" s="64"/>
      <c r="G153" s="64"/>
      <c r="H153" s="61"/>
      <c r="I153" s="61"/>
      <c r="J153" s="65"/>
      <c r="K153" s="66"/>
      <c r="L153" s="65"/>
      <c r="M153" s="217"/>
      <c r="N153" s="65">
        <v>1.5</v>
      </c>
      <c r="O153" s="66"/>
      <c r="P153" s="57"/>
    </row>
    <row r="154" spans="1:16" ht="19.5" customHeight="1">
      <c r="A154" s="12"/>
      <c r="B154" s="91" t="s">
        <v>191</v>
      </c>
      <c r="C154" s="92"/>
      <c r="D154" s="146">
        <f>M154+N154</f>
        <v>7</v>
      </c>
      <c r="E154" s="101">
        <f>D154*16</f>
        <v>112</v>
      </c>
      <c r="F154" s="91"/>
      <c r="G154" s="92"/>
      <c r="H154" s="91"/>
      <c r="I154" s="101"/>
      <c r="J154" s="91"/>
      <c r="K154" s="92"/>
      <c r="L154" s="91"/>
      <c r="M154" s="226">
        <v>4</v>
      </c>
      <c r="N154" s="240">
        <v>3</v>
      </c>
      <c r="O154" s="92"/>
      <c r="P154" s="91"/>
    </row>
    <row r="155" spans="1:16" ht="19.5" customHeight="1" thickBot="1" thickTop="1">
      <c r="A155" s="133"/>
      <c r="B155" s="141"/>
      <c r="C155" s="142"/>
      <c r="D155" s="141"/>
      <c r="E155" s="143"/>
      <c r="F155" s="141"/>
      <c r="G155" s="142"/>
      <c r="H155" s="141"/>
      <c r="I155" s="143"/>
      <c r="J155" s="141"/>
      <c r="K155" s="142"/>
      <c r="L155" s="141"/>
      <c r="M155" s="227"/>
      <c r="N155" s="241"/>
      <c r="O155" s="142"/>
      <c r="P155" s="144"/>
    </row>
    <row r="156" spans="1:16" ht="19.5" customHeight="1" thickTop="1">
      <c r="A156" s="325" t="s">
        <v>3</v>
      </c>
      <c r="B156" s="323" t="s">
        <v>44</v>
      </c>
      <c r="C156" s="323" t="s">
        <v>45</v>
      </c>
      <c r="D156" s="323" t="s">
        <v>4</v>
      </c>
      <c r="E156" s="323" t="s">
        <v>46</v>
      </c>
      <c r="F156" s="323" t="s">
        <v>47</v>
      </c>
      <c r="G156" s="323" t="s">
        <v>48</v>
      </c>
      <c r="H156" s="323" t="s">
        <v>49</v>
      </c>
      <c r="I156" s="323" t="s">
        <v>8</v>
      </c>
      <c r="J156" s="323"/>
      <c r="K156" s="323"/>
      <c r="L156" s="323"/>
      <c r="M156" s="323"/>
      <c r="N156" s="323"/>
      <c r="O156" s="323"/>
      <c r="P156" s="324"/>
    </row>
    <row r="157" spans="1:16" ht="19.5" customHeight="1">
      <c r="A157" s="326"/>
      <c r="B157" s="327"/>
      <c r="C157" s="327"/>
      <c r="D157" s="327"/>
      <c r="E157" s="327"/>
      <c r="F157" s="327"/>
      <c r="G157" s="327"/>
      <c r="H157" s="327"/>
      <c r="I157" s="246" t="s">
        <v>9</v>
      </c>
      <c r="J157" s="247" t="s">
        <v>10</v>
      </c>
      <c r="K157" s="247" t="s">
        <v>11</v>
      </c>
      <c r="L157" s="247" t="s">
        <v>12</v>
      </c>
      <c r="M157" s="247" t="s">
        <v>13</v>
      </c>
      <c r="N157" s="247" t="s">
        <v>14</v>
      </c>
      <c r="O157" s="247" t="s">
        <v>15</v>
      </c>
      <c r="P157" s="248" t="s">
        <v>16</v>
      </c>
    </row>
    <row r="158" spans="1:16" ht="19.5" customHeight="1">
      <c r="A158" s="346" t="s">
        <v>202</v>
      </c>
      <c r="B158" s="153" t="s">
        <v>203</v>
      </c>
      <c r="C158" s="73" t="s">
        <v>204</v>
      </c>
      <c r="D158" s="67">
        <f>SUM(I158:P158)</f>
        <v>2</v>
      </c>
      <c r="E158" s="19">
        <f>D158*16</f>
        <v>32</v>
      </c>
      <c r="F158" s="64"/>
      <c r="G158" s="61">
        <v>32</v>
      </c>
      <c r="H158" s="64"/>
      <c r="I158" s="98">
        <v>2</v>
      </c>
      <c r="J158" s="18"/>
      <c r="K158" s="17"/>
      <c r="L158" s="18"/>
      <c r="M158" s="225"/>
      <c r="N158" s="78"/>
      <c r="O158" s="62"/>
      <c r="P158" s="37"/>
    </row>
    <row r="159" spans="1:16" ht="19.5" customHeight="1">
      <c r="A159" s="347"/>
      <c r="B159" s="88" t="s">
        <v>205</v>
      </c>
      <c r="C159" s="73" t="s">
        <v>206</v>
      </c>
      <c r="D159" s="67">
        <f aca="true" t="shared" si="32" ref="D159:D178">SUM(I159:P159)</f>
        <v>1</v>
      </c>
      <c r="E159" s="19">
        <f aca="true" t="shared" si="33" ref="E159:E178">D159*16</f>
        <v>16</v>
      </c>
      <c r="F159" s="74">
        <v>16</v>
      </c>
      <c r="G159" s="61"/>
      <c r="H159" s="64"/>
      <c r="I159" s="98"/>
      <c r="J159" s="17">
        <v>1</v>
      </c>
      <c r="K159" s="14"/>
      <c r="L159" s="62"/>
      <c r="M159" s="225"/>
      <c r="N159" s="80"/>
      <c r="O159" s="26"/>
      <c r="P159" s="37"/>
    </row>
    <row r="160" spans="1:16" ht="19.5" customHeight="1">
      <c r="A160" s="347"/>
      <c r="B160" s="88" t="s">
        <v>207</v>
      </c>
      <c r="C160" s="73" t="s">
        <v>208</v>
      </c>
      <c r="D160" s="67">
        <f t="shared" si="32"/>
        <v>0.5</v>
      </c>
      <c r="E160" s="19">
        <f t="shared" si="33"/>
        <v>8</v>
      </c>
      <c r="F160" s="74">
        <v>8</v>
      </c>
      <c r="G160" s="61"/>
      <c r="H160" s="65"/>
      <c r="I160" s="66"/>
      <c r="J160" s="65"/>
      <c r="K160" s="66">
        <v>0.5</v>
      </c>
      <c r="L160" s="62"/>
      <c r="M160" s="225"/>
      <c r="N160" s="80"/>
      <c r="O160" s="26"/>
      <c r="P160" s="37"/>
    </row>
    <row r="161" spans="1:16" ht="19.5" customHeight="1">
      <c r="A161" s="347"/>
      <c r="B161" s="88" t="s">
        <v>209</v>
      </c>
      <c r="C161" s="73" t="s">
        <v>210</v>
      </c>
      <c r="D161" s="67">
        <f t="shared" si="32"/>
        <v>1</v>
      </c>
      <c r="E161" s="19">
        <f t="shared" si="33"/>
        <v>16</v>
      </c>
      <c r="F161" s="64"/>
      <c r="G161" s="61">
        <v>16</v>
      </c>
      <c r="H161" s="65"/>
      <c r="I161" s="66"/>
      <c r="J161" s="65"/>
      <c r="K161" s="66"/>
      <c r="L161" s="17">
        <v>1</v>
      </c>
      <c r="M161" s="225"/>
      <c r="N161" s="80"/>
      <c r="O161" s="26"/>
      <c r="P161" s="37"/>
    </row>
    <row r="162" spans="1:16" ht="19.5" customHeight="1">
      <c r="A162" s="347"/>
      <c r="B162" s="88" t="s">
        <v>211</v>
      </c>
      <c r="C162" s="73" t="s">
        <v>212</v>
      </c>
      <c r="D162" s="67">
        <f t="shared" si="32"/>
        <v>1</v>
      </c>
      <c r="E162" s="19">
        <f t="shared" si="33"/>
        <v>16</v>
      </c>
      <c r="F162" s="64">
        <v>16</v>
      </c>
      <c r="G162" s="61"/>
      <c r="H162" s="65"/>
      <c r="I162" s="66"/>
      <c r="J162" s="65"/>
      <c r="K162" s="66"/>
      <c r="L162" s="18">
        <v>1</v>
      </c>
      <c r="M162" s="225"/>
      <c r="N162" s="242"/>
      <c r="O162" s="26"/>
      <c r="P162" s="37"/>
    </row>
    <row r="163" spans="1:16" ht="19.5" customHeight="1">
      <c r="A163" s="347"/>
      <c r="B163" s="88" t="s">
        <v>213</v>
      </c>
      <c r="C163" s="73" t="s">
        <v>214</v>
      </c>
      <c r="D163" s="67">
        <f aca="true" t="shared" si="34" ref="D163:D169">SUM(I163:P163)</f>
        <v>3</v>
      </c>
      <c r="E163" s="19">
        <f aca="true" t="shared" si="35" ref="E163:E169">D163*16</f>
        <v>48</v>
      </c>
      <c r="F163" s="64"/>
      <c r="G163" s="61">
        <v>48</v>
      </c>
      <c r="H163" s="65"/>
      <c r="I163" s="66"/>
      <c r="J163" s="65"/>
      <c r="K163" s="66"/>
      <c r="L163" s="18">
        <v>3</v>
      </c>
      <c r="M163" s="225"/>
      <c r="N163" s="78"/>
      <c r="O163" s="62"/>
      <c r="P163" s="37"/>
    </row>
    <row r="164" spans="1:16" ht="19.5" customHeight="1">
      <c r="A164" s="347"/>
      <c r="B164" s="155" t="s">
        <v>215</v>
      </c>
      <c r="C164" s="249" t="s">
        <v>216</v>
      </c>
      <c r="D164" s="67">
        <f t="shared" si="34"/>
        <v>1.5</v>
      </c>
      <c r="E164" s="19">
        <f t="shared" si="35"/>
        <v>24</v>
      </c>
      <c r="F164" s="23">
        <v>40</v>
      </c>
      <c r="G164" s="21"/>
      <c r="H164" s="65"/>
      <c r="I164" s="66">
        <v>1.5</v>
      </c>
      <c r="J164" s="65"/>
      <c r="K164" s="66"/>
      <c r="L164" s="18"/>
      <c r="M164" s="225"/>
      <c r="N164" s="78"/>
      <c r="O164" s="26"/>
      <c r="P164" s="37"/>
    </row>
    <row r="165" spans="1:16" ht="19.5" customHeight="1">
      <c r="A165" s="347"/>
      <c r="B165" s="155" t="s">
        <v>217</v>
      </c>
      <c r="C165" s="249" t="s">
        <v>218</v>
      </c>
      <c r="D165" s="67">
        <f t="shared" si="34"/>
        <v>1</v>
      </c>
      <c r="E165" s="19">
        <f t="shared" si="35"/>
        <v>16</v>
      </c>
      <c r="F165" s="23"/>
      <c r="G165" s="21"/>
      <c r="H165" s="65"/>
      <c r="I165" s="66"/>
      <c r="J165" s="65">
        <v>1</v>
      </c>
      <c r="K165" s="66"/>
      <c r="L165" s="18"/>
      <c r="M165" s="225"/>
      <c r="N165" s="78"/>
      <c r="O165" s="26"/>
      <c r="P165" s="37"/>
    </row>
    <row r="166" spans="1:16" ht="19.5" customHeight="1">
      <c r="A166" s="347"/>
      <c r="B166" s="115" t="s">
        <v>219</v>
      </c>
      <c r="C166" s="249" t="s">
        <v>220</v>
      </c>
      <c r="D166" s="67">
        <f t="shared" si="34"/>
        <v>1.5</v>
      </c>
      <c r="E166" s="19">
        <f t="shared" si="35"/>
        <v>24</v>
      </c>
      <c r="F166" s="23">
        <v>24</v>
      </c>
      <c r="G166" s="21"/>
      <c r="H166" s="65"/>
      <c r="I166" s="66"/>
      <c r="J166" s="65">
        <v>1.5</v>
      </c>
      <c r="K166" s="66"/>
      <c r="L166" s="65"/>
      <c r="M166" s="217"/>
      <c r="N166" s="65"/>
      <c r="O166" s="66"/>
      <c r="P166" s="37"/>
    </row>
    <row r="167" spans="1:16" ht="19.5" customHeight="1">
      <c r="A167" s="347"/>
      <c r="B167" s="115" t="s">
        <v>221</v>
      </c>
      <c r="C167" s="249" t="s">
        <v>222</v>
      </c>
      <c r="D167" s="67">
        <f t="shared" si="34"/>
        <v>1.5</v>
      </c>
      <c r="E167" s="19">
        <f t="shared" si="35"/>
        <v>24</v>
      </c>
      <c r="F167" s="23">
        <v>24</v>
      </c>
      <c r="G167" s="21"/>
      <c r="H167" s="65"/>
      <c r="I167" s="66"/>
      <c r="J167" s="65"/>
      <c r="K167" s="66">
        <v>1.5</v>
      </c>
      <c r="L167" s="65"/>
      <c r="M167" s="217"/>
      <c r="N167" s="65"/>
      <c r="O167" s="66"/>
      <c r="P167" s="37"/>
    </row>
    <row r="168" spans="1:16" ht="19.5" customHeight="1">
      <c r="A168" s="347"/>
      <c r="B168" s="150" t="s">
        <v>223</v>
      </c>
      <c r="C168" s="249" t="s">
        <v>224</v>
      </c>
      <c r="D168" s="67">
        <f t="shared" si="34"/>
        <v>1.5</v>
      </c>
      <c r="E168" s="19">
        <f t="shared" si="35"/>
        <v>24</v>
      </c>
      <c r="F168" s="23">
        <v>24</v>
      </c>
      <c r="G168" s="64"/>
      <c r="H168" s="65"/>
      <c r="I168" s="66"/>
      <c r="J168" s="65">
        <v>1.5</v>
      </c>
      <c r="K168" s="66"/>
      <c r="L168" s="65"/>
      <c r="M168" s="217"/>
      <c r="N168" s="65"/>
      <c r="O168" s="66"/>
      <c r="P168" s="37"/>
    </row>
    <row r="169" spans="1:16" s="86" customFormat="1" ht="19.5" customHeight="1">
      <c r="A169" s="347"/>
      <c r="B169" s="150" t="s">
        <v>223</v>
      </c>
      <c r="C169" s="249" t="s">
        <v>225</v>
      </c>
      <c r="D169" s="82">
        <f t="shared" si="34"/>
        <v>1.5</v>
      </c>
      <c r="E169" s="83">
        <f t="shared" si="35"/>
        <v>24</v>
      </c>
      <c r="F169" s="23">
        <v>24</v>
      </c>
      <c r="G169" s="64"/>
      <c r="H169" s="61"/>
      <c r="I169" s="61"/>
      <c r="J169" s="65"/>
      <c r="K169" s="66">
        <v>1.5</v>
      </c>
      <c r="L169" s="65"/>
      <c r="M169" s="217"/>
      <c r="N169" s="65"/>
      <c r="O169" s="66"/>
      <c r="P169" s="37"/>
    </row>
    <row r="170" spans="1:16" ht="19.5" customHeight="1">
      <c r="A170" s="347"/>
      <c r="B170" s="155" t="s">
        <v>226</v>
      </c>
      <c r="C170" s="249" t="s">
        <v>227</v>
      </c>
      <c r="D170" s="82">
        <f t="shared" si="32"/>
        <v>2.5</v>
      </c>
      <c r="E170" s="83">
        <f t="shared" si="33"/>
        <v>40</v>
      </c>
      <c r="F170" s="64">
        <v>40</v>
      </c>
      <c r="G170" s="61"/>
      <c r="H170" s="64"/>
      <c r="I170" s="98"/>
      <c r="J170" s="65"/>
      <c r="K170" s="66"/>
      <c r="L170" s="65">
        <v>2.5</v>
      </c>
      <c r="M170" s="217"/>
      <c r="N170" s="65"/>
      <c r="O170" s="66"/>
      <c r="P170" s="37"/>
    </row>
    <row r="171" spans="1:16" ht="19.5" customHeight="1">
      <c r="A171" s="347"/>
      <c r="B171" s="151" t="s">
        <v>228</v>
      </c>
      <c r="C171" s="249" t="s">
        <v>229</v>
      </c>
      <c r="D171" s="82">
        <f t="shared" si="32"/>
        <v>1</v>
      </c>
      <c r="E171" s="83">
        <f t="shared" si="33"/>
        <v>16</v>
      </c>
      <c r="F171" s="152">
        <v>16</v>
      </c>
      <c r="G171" s="61"/>
      <c r="H171" s="64"/>
      <c r="I171" s="98"/>
      <c r="J171" s="65"/>
      <c r="K171" s="66"/>
      <c r="L171" s="132">
        <v>1</v>
      </c>
      <c r="M171" s="217"/>
      <c r="N171" s="65"/>
      <c r="O171" s="66"/>
      <c r="P171" s="37"/>
    </row>
    <row r="172" spans="1:16" ht="19.5" customHeight="1">
      <c r="A172" s="347"/>
      <c r="B172" s="151" t="s">
        <v>230</v>
      </c>
      <c r="C172" s="249" t="s">
        <v>231</v>
      </c>
      <c r="D172" s="82">
        <f t="shared" si="32"/>
        <v>1.5</v>
      </c>
      <c r="E172" s="83">
        <f t="shared" si="33"/>
        <v>24</v>
      </c>
      <c r="F172" s="64">
        <v>16</v>
      </c>
      <c r="G172" s="61"/>
      <c r="H172" s="64"/>
      <c r="I172" s="98"/>
      <c r="J172" s="65"/>
      <c r="K172" s="66"/>
      <c r="L172" s="65"/>
      <c r="M172" s="217">
        <v>1.5</v>
      </c>
      <c r="N172" s="65"/>
      <c r="O172" s="66"/>
      <c r="P172" s="37"/>
    </row>
    <row r="173" spans="1:16" ht="19.5" customHeight="1">
      <c r="A173" s="347"/>
      <c r="B173" s="151" t="s">
        <v>232</v>
      </c>
      <c r="C173" s="249" t="s">
        <v>233</v>
      </c>
      <c r="D173" s="82">
        <f t="shared" si="32"/>
        <v>2</v>
      </c>
      <c r="E173" s="83">
        <f t="shared" si="33"/>
        <v>32</v>
      </c>
      <c r="F173" s="64"/>
      <c r="G173" s="61"/>
      <c r="H173" s="64"/>
      <c r="I173" s="98"/>
      <c r="J173" s="65"/>
      <c r="K173" s="66"/>
      <c r="L173" s="65"/>
      <c r="M173" s="218">
        <v>2</v>
      </c>
      <c r="N173" s="65"/>
      <c r="O173" s="66"/>
      <c r="P173" s="37"/>
    </row>
    <row r="174" spans="1:16" ht="19.5" customHeight="1">
      <c r="A174" s="347"/>
      <c r="B174" s="155" t="s">
        <v>234</v>
      </c>
      <c r="C174" s="249" t="s">
        <v>235</v>
      </c>
      <c r="D174" s="67">
        <f t="shared" si="32"/>
        <v>2</v>
      </c>
      <c r="E174" s="19">
        <f t="shared" si="33"/>
        <v>32</v>
      </c>
      <c r="F174" s="64"/>
      <c r="G174" s="61">
        <v>32</v>
      </c>
      <c r="H174" s="64"/>
      <c r="I174" s="98"/>
      <c r="J174" s="65"/>
      <c r="K174" s="66"/>
      <c r="L174" s="65"/>
      <c r="M174" s="218">
        <v>1</v>
      </c>
      <c r="N174" s="65"/>
      <c r="O174" s="124">
        <v>1</v>
      </c>
      <c r="P174" s="37"/>
    </row>
    <row r="175" spans="1:16" ht="19.5" customHeight="1">
      <c r="A175" s="347"/>
      <c r="B175" s="155" t="s">
        <v>236</v>
      </c>
      <c r="C175" s="249" t="s">
        <v>237</v>
      </c>
      <c r="D175" s="67">
        <f t="shared" si="32"/>
        <v>2</v>
      </c>
      <c r="E175" s="19">
        <f t="shared" si="33"/>
        <v>32</v>
      </c>
      <c r="F175" s="64"/>
      <c r="G175" s="61">
        <v>32</v>
      </c>
      <c r="H175" s="64"/>
      <c r="I175" s="98"/>
      <c r="J175" s="65"/>
      <c r="K175" s="66"/>
      <c r="L175" s="65"/>
      <c r="M175" s="217"/>
      <c r="N175" s="132">
        <v>2</v>
      </c>
      <c r="O175" s="66"/>
      <c r="P175" s="37"/>
    </row>
    <row r="176" spans="1:16" ht="19.5" customHeight="1">
      <c r="A176" s="347"/>
      <c r="B176" s="155" t="s">
        <v>238</v>
      </c>
      <c r="C176" s="249" t="s">
        <v>239</v>
      </c>
      <c r="D176" s="67">
        <f t="shared" si="32"/>
        <v>2</v>
      </c>
      <c r="E176" s="19">
        <f t="shared" si="33"/>
        <v>32</v>
      </c>
      <c r="F176" s="64"/>
      <c r="G176" s="61">
        <v>32</v>
      </c>
      <c r="H176" s="64"/>
      <c r="I176" s="89"/>
      <c r="J176" s="26"/>
      <c r="K176" s="26"/>
      <c r="L176" s="26"/>
      <c r="M176" s="212"/>
      <c r="N176" s="80"/>
      <c r="O176" s="26">
        <v>2</v>
      </c>
      <c r="P176" s="37"/>
    </row>
    <row r="177" spans="1:16" ht="19.5" customHeight="1">
      <c r="A177" s="347"/>
      <c r="B177" s="115" t="s">
        <v>240</v>
      </c>
      <c r="C177" s="249" t="s">
        <v>241</v>
      </c>
      <c r="D177" s="67">
        <f t="shared" si="32"/>
        <v>1.5</v>
      </c>
      <c r="E177" s="19">
        <f t="shared" si="33"/>
        <v>24</v>
      </c>
      <c r="F177" s="64">
        <v>24</v>
      </c>
      <c r="G177" s="61"/>
      <c r="H177" s="64"/>
      <c r="I177" s="98"/>
      <c r="J177" s="17"/>
      <c r="K177" s="17"/>
      <c r="L177" s="18"/>
      <c r="M177" s="212"/>
      <c r="N177" s="78"/>
      <c r="O177" s="26">
        <v>1.5</v>
      </c>
      <c r="P177" s="63"/>
    </row>
    <row r="178" spans="1:16" s="86" customFormat="1" ht="19.5" customHeight="1">
      <c r="A178" s="348"/>
      <c r="B178" s="253"/>
      <c r="C178" s="249" t="s">
        <v>242</v>
      </c>
      <c r="D178" s="67">
        <f t="shared" si="32"/>
        <v>2</v>
      </c>
      <c r="E178" s="19">
        <f t="shared" si="33"/>
        <v>32</v>
      </c>
      <c r="F178" s="64">
        <v>56</v>
      </c>
      <c r="G178" s="64"/>
      <c r="H178" s="61"/>
      <c r="I178" s="61"/>
      <c r="J178" s="17"/>
      <c r="K178" s="14"/>
      <c r="L178" s="18"/>
      <c r="M178" s="210"/>
      <c r="N178" s="78">
        <v>2</v>
      </c>
      <c r="O178" s="26"/>
      <c r="P178" s="37"/>
    </row>
    <row r="179" spans="1:16" ht="19.5" customHeight="1">
      <c r="A179" s="121"/>
      <c r="B179" s="234" t="s">
        <v>26</v>
      </c>
      <c r="C179" s="254"/>
      <c r="D179" s="107">
        <f aca="true" t="shared" si="36" ref="D179:P179">SUM(D158:D178)</f>
        <v>33.5</v>
      </c>
      <c r="E179" s="107">
        <f t="shared" si="36"/>
        <v>536</v>
      </c>
      <c r="F179" s="19">
        <f t="shared" si="36"/>
        <v>328</v>
      </c>
      <c r="G179" s="255">
        <f t="shared" si="36"/>
        <v>192</v>
      </c>
      <c r="H179" s="22">
        <f t="shared" si="36"/>
        <v>0</v>
      </c>
      <c r="I179" s="22">
        <f t="shared" si="36"/>
        <v>3.5</v>
      </c>
      <c r="J179" s="22">
        <f t="shared" si="36"/>
        <v>5</v>
      </c>
      <c r="K179" s="22">
        <f t="shared" si="36"/>
        <v>3.5</v>
      </c>
      <c r="L179" s="22">
        <f t="shared" si="36"/>
        <v>8.5</v>
      </c>
      <c r="M179" s="210">
        <f t="shared" si="36"/>
        <v>4.5</v>
      </c>
      <c r="N179" s="78">
        <f t="shared" si="36"/>
        <v>4</v>
      </c>
      <c r="O179" s="22">
        <f t="shared" si="36"/>
        <v>4.5</v>
      </c>
      <c r="P179" s="58">
        <f t="shared" si="36"/>
        <v>0</v>
      </c>
    </row>
    <row r="180" spans="1:16" ht="19.5" customHeight="1">
      <c r="A180" s="346" t="s">
        <v>243</v>
      </c>
      <c r="B180" s="115" t="s">
        <v>244</v>
      </c>
      <c r="C180" s="249" t="s">
        <v>245</v>
      </c>
      <c r="D180" s="67">
        <f>SUM(I180:P180)</f>
        <v>17</v>
      </c>
      <c r="E180" s="19">
        <f>D180*16</f>
        <v>272</v>
      </c>
      <c r="F180" s="64"/>
      <c r="G180" s="61"/>
      <c r="H180" s="64"/>
      <c r="I180" s="98"/>
      <c r="J180" s="17"/>
      <c r="K180" s="17"/>
      <c r="L180" s="17"/>
      <c r="M180" s="212"/>
      <c r="N180" s="80"/>
      <c r="O180" s="26"/>
      <c r="P180" s="63">
        <v>17</v>
      </c>
    </row>
    <row r="181" spans="1:16" ht="19.5" customHeight="1">
      <c r="A181" s="348"/>
      <c r="B181" s="88" t="s">
        <v>246</v>
      </c>
      <c r="C181" s="73" t="s">
        <v>247</v>
      </c>
      <c r="D181" s="67">
        <f>SUM(I181:P181)</f>
        <v>2</v>
      </c>
      <c r="E181" s="19">
        <f>D181*16</f>
        <v>32</v>
      </c>
      <c r="F181" s="21"/>
      <c r="G181" s="21"/>
      <c r="H181" s="20"/>
      <c r="I181" s="98"/>
      <c r="J181" s="17"/>
      <c r="K181" s="17"/>
      <c r="L181" s="17"/>
      <c r="M181" s="212">
        <v>2</v>
      </c>
      <c r="N181" s="256"/>
      <c r="O181" s="26"/>
      <c r="P181" s="37"/>
    </row>
    <row r="182" spans="1:16" ht="19.5" customHeight="1" thickBot="1">
      <c r="A182" s="123"/>
      <c r="B182" s="10" t="s">
        <v>26</v>
      </c>
      <c r="C182" s="10"/>
      <c r="D182" s="108">
        <f>SUM(D180:D181)</f>
        <v>19</v>
      </c>
      <c r="E182" s="109">
        <f>SUM(E180:E181)</f>
        <v>304</v>
      </c>
      <c r="F182" s="36">
        <f aca="true" t="shared" si="37" ref="F182:P182">SUM(F180:F181)</f>
        <v>0</v>
      </c>
      <c r="G182" s="36">
        <f t="shared" si="37"/>
        <v>0</v>
      </c>
      <c r="H182" s="36">
        <f t="shared" si="37"/>
        <v>0</v>
      </c>
      <c r="I182" s="103">
        <f t="shared" si="37"/>
        <v>0</v>
      </c>
      <c r="J182" s="24">
        <f t="shared" si="37"/>
        <v>0</v>
      </c>
      <c r="K182" s="24">
        <f t="shared" si="37"/>
        <v>0</v>
      </c>
      <c r="L182" s="24">
        <f t="shared" si="37"/>
        <v>0</v>
      </c>
      <c r="M182" s="222">
        <f t="shared" si="37"/>
        <v>2</v>
      </c>
      <c r="N182" s="236">
        <f t="shared" si="37"/>
        <v>0</v>
      </c>
      <c r="O182" s="24">
        <f t="shared" si="37"/>
        <v>0</v>
      </c>
      <c r="P182" s="59">
        <f t="shared" si="37"/>
        <v>17</v>
      </c>
    </row>
    <row r="183" spans="1:17" ht="19.5" customHeight="1" thickBot="1" thickTop="1">
      <c r="A183" s="53"/>
      <c r="B183" s="13"/>
      <c r="C183" s="13"/>
      <c r="D183" s="55"/>
      <c r="E183" s="41"/>
      <c r="F183" s="40"/>
      <c r="G183" s="40"/>
      <c r="H183" s="40"/>
      <c r="I183" s="104"/>
      <c r="J183" s="60"/>
      <c r="K183" s="60"/>
      <c r="L183" s="60"/>
      <c r="M183" s="228"/>
      <c r="N183" s="60"/>
      <c r="O183" s="60"/>
      <c r="P183" s="60"/>
      <c r="Q183" s="54"/>
    </row>
    <row r="184" spans="1:16" ht="19.5" customHeight="1" thickTop="1">
      <c r="A184" s="330" t="s">
        <v>3</v>
      </c>
      <c r="B184" s="339" t="s">
        <v>44</v>
      </c>
      <c r="C184" s="337" t="s">
        <v>45</v>
      </c>
      <c r="D184" s="339" t="s">
        <v>4</v>
      </c>
      <c r="E184" s="341" t="s">
        <v>248</v>
      </c>
      <c r="F184" s="332" t="s">
        <v>47</v>
      </c>
      <c r="G184" s="341" t="s">
        <v>48</v>
      </c>
      <c r="H184" s="332" t="s">
        <v>49</v>
      </c>
      <c r="I184" s="343" t="s">
        <v>8</v>
      </c>
      <c r="J184" s="344"/>
      <c r="K184" s="344"/>
      <c r="L184" s="344"/>
      <c r="M184" s="344"/>
      <c r="N184" s="344"/>
      <c r="O184" s="344"/>
      <c r="P184" s="345"/>
    </row>
    <row r="185" spans="1:16" ht="19.5" customHeight="1">
      <c r="A185" s="331"/>
      <c r="B185" s="340"/>
      <c r="C185" s="338"/>
      <c r="D185" s="340"/>
      <c r="E185" s="342"/>
      <c r="F185" s="333"/>
      <c r="G185" s="342"/>
      <c r="H185" s="333"/>
      <c r="I185" s="250" t="s">
        <v>9</v>
      </c>
      <c r="J185" s="251" t="s">
        <v>10</v>
      </c>
      <c r="K185" s="250" t="s">
        <v>11</v>
      </c>
      <c r="L185" s="251" t="s">
        <v>12</v>
      </c>
      <c r="M185" s="250" t="s">
        <v>13</v>
      </c>
      <c r="N185" s="251" t="s">
        <v>14</v>
      </c>
      <c r="O185" s="250" t="s">
        <v>15</v>
      </c>
      <c r="P185" s="252" t="s">
        <v>16</v>
      </c>
    </row>
    <row r="186" spans="1:16" ht="19.5" customHeight="1">
      <c r="A186" s="346" t="s">
        <v>32</v>
      </c>
      <c r="B186" s="65" t="s">
        <v>249</v>
      </c>
      <c r="C186" s="156" t="s">
        <v>250</v>
      </c>
      <c r="D186" s="65">
        <f>SUM(I186:P186)</f>
        <v>2</v>
      </c>
      <c r="E186" s="66">
        <f>D186*16</f>
        <v>32</v>
      </c>
      <c r="F186" s="65"/>
      <c r="G186" s="66"/>
      <c r="H186" s="65"/>
      <c r="I186" s="66"/>
      <c r="J186" s="65"/>
      <c r="K186" s="66"/>
      <c r="L186" s="65"/>
      <c r="M186" s="217"/>
      <c r="N186" s="65"/>
      <c r="O186" s="124">
        <v>2</v>
      </c>
      <c r="P186" s="120"/>
    </row>
    <row r="187" spans="1:16" ht="19.5" customHeight="1">
      <c r="A187" s="347"/>
      <c r="B187" s="65" t="s">
        <v>251</v>
      </c>
      <c r="C187" s="156" t="s">
        <v>252</v>
      </c>
      <c r="D187" s="65">
        <f>SUM(I187:P187)</f>
        <v>2</v>
      </c>
      <c r="E187" s="66">
        <f>D187*16</f>
        <v>32</v>
      </c>
      <c r="F187" s="65"/>
      <c r="G187" s="66"/>
      <c r="H187" s="65"/>
      <c r="I187" s="66"/>
      <c r="J187" s="65"/>
      <c r="K187" s="66"/>
      <c r="L187" s="65"/>
      <c r="M187" s="217"/>
      <c r="N187" s="65"/>
      <c r="O187" s="124">
        <v>2</v>
      </c>
      <c r="P187" s="120"/>
    </row>
    <row r="188" spans="1:16" ht="19.5" customHeight="1">
      <c r="A188" s="348"/>
      <c r="B188" s="65" t="s">
        <v>253</v>
      </c>
      <c r="C188" s="156" t="s">
        <v>254</v>
      </c>
      <c r="D188" s="65">
        <f>SUM(I188:P188)</f>
        <v>2</v>
      </c>
      <c r="E188" s="66">
        <f>D188*16</f>
        <v>32</v>
      </c>
      <c r="F188" s="84"/>
      <c r="G188" s="85"/>
      <c r="H188" s="84"/>
      <c r="I188" s="85"/>
      <c r="J188" s="84"/>
      <c r="K188" s="85"/>
      <c r="L188" s="84"/>
      <c r="M188" s="229"/>
      <c r="N188" s="84"/>
      <c r="O188" s="125">
        <v>2</v>
      </c>
      <c r="P188" s="122"/>
    </row>
    <row r="189" spans="1:16" ht="19.5" customHeight="1" thickBot="1">
      <c r="A189" s="304"/>
      <c r="B189" s="305" t="s">
        <v>277</v>
      </c>
      <c r="C189" s="303"/>
      <c r="D189" s="126">
        <f>SUM(I189:P189)</f>
        <v>2</v>
      </c>
      <c r="E189" s="127">
        <v>32</v>
      </c>
      <c r="F189" s="128">
        <f>SUM(F186:F188)</f>
        <v>0</v>
      </c>
      <c r="G189" s="114">
        <f aca="true" t="shared" si="38" ref="G189:N189">SUM(G186:G188)</f>
        <v>0</v>
      </c>
      <c r="H189" s="128">
        <f t="shared" si="38"/>
        <v>0</v>
      </c>
      <c r="I189" s="129">
        <f t="shared" si="38"/>
        <v>0</v>
      </c>
      <c r="J189" s="130">
        <f t="shared" si="38"/>
        <v>0</v>
      </c>
      <c r="K189" s="129">
        <f t="shared" si="38"/>
        <v>0</v>
      </c>
      <c r="L189" s="130">
        <f t="shared" si="38"/>
        <v>0</v>
      </c>
      <c r="M189" s="230">
        <f t="shared" si="38"/>
        <v>0</v>
      </c>
      <c r="N189" s="243">
        <f t="shared" si="38"/>
        <v>0</v>
      </c>
      <c r="O189" s="129">
        <v>2</v>
      </c>
      <c r="P189" s="131">
        <v>0</v>
      </c>
    </row>
    <row r="190" spans="9:14" ht="19.5" customHeight="1" thickTop="1">
      <c r="I190" s="105"/>
      <c r="J190" s="106"/>
      <c r="K190" s="106"/>
      <c r="L190" s="106"/>
      <c r="M190"/>
      <c r="N190" s="244"/>
    </row>
    <row r="191" ht="19.5" customHeight="1">
      <c r="M191"/>
    </row>
    <row r="192" spans="1:13" ht="19.5" customHeight="1">
      <c r="A192" s="2" t="s">
        <v>255</v>
      </c>
      <c r="M192"/>
    </row>
    <row r="193" spans="2:16" ht="19.5" customHeight="1">
      <c r="B193" s="2" t="s">
        <v>256</v>
      </c>
      <c r="C193" s="15" t="s">
        <v>257</v>
      </c>
      <c r="I193" s="1"/>
      <c r="M193"/>
      <c r="N193" s="81"/>
      <c r="O193" s="2"/>
      <c r="P193" s="2"/>
    </row>
    <row r="194" spans="2:16" ht="19.5" customHeight="1">
      <c r="B194" s="2" t="s">
        <v>258</v>
      </c>
      <c r="C194" s="15" t="s">
        <v>259</v>
      </c>
      <c r="I194" s="1"/>
      <c r="M194"/>
      <c r="N194" s="81"/>
      <c r="O194" s="2"/>
      <c r="P194" s="2"/>
    </row>
    <row r="195" spans="2:16" ht="19.5" customHeight="1">
      <c r="B195" s="70" t="s">
        <v>260</v>
      </c>
      <c r="C195" s="15" t="s">
        <v>261</v>
      </c>
      <c r="D195" s="70"/>
      <c r="I195" s="1"/>
      <c r="M195"/>
      <c r="N195" s="81"/>
      <c r="O195" s="2"/>
      <c r="P195" s="2"/>
    </row>
    <row r="196" spans="2:16" ht="19.5" customHeight="1">
      <c r="B196" s="70" t="s">
        <v>262</v>
      </c>
      <c r="D196" s="70"/>
      <c r="I196" s="1"/>
      <c r="M196"/>
      <c r="N196" s="81"/>
      <c r="O196" s="2"/>
      <c r="P196" s="2"/>
    </row>
    <row r="197" spans="2:16" ht="19.5" customHeight="1">
      <c r="B197" s="2" t="s">
        <v>263</v>
      </c>
      <c r="I197" s="1"/>
      <c r="M197"/>
      <c r="N197" s="81"/>
      <c r="O197" s="2"/>
      <c r="P197" s="2"/>
    </row>
    <row r="198" spans="2:16" ht="19.5" customHeight="1">
      <c r="B198" s="2" t="s">
        <v>264</v>
      </c>
      <c r="I198" s="1"/>
      <c r="M198"/>
      <c r="N198" s="81"/>
      <c r="O198" s="2"/>
      <c r="P198" s="2"/>
    </row>
    <row r="199" spans="9:16" ht="19.5" customHeight="1">
      <c r="I199" s="1"/>
      <c r="M199"/>
      <c r="N199" s="81"/>
      <c r="O199" s="2"/>
      <c r="P199" s="2"/>
    </row>
    <row r="200" spans="9:16" ht="19.5" customHeight="1">
      <c r="I200" s="1"/>
      <c r="M200"/>
      <c r="N200" s="81"/>
      <c r="O200" s="2"/>
      <c r="P200" s="2"/>
    </row>
    <row r="201" spans="9:16" ht="19.5" customHeight="1">
      <c r="I201" s="1"/>
      <c r="M201"/>
      <c r="N201" s="81"/>
      <c r="O201" s="2"/>
      <c r="P201" s="2"/>
    </row>
    <row r="202" spans="9:16" ht="19.5" customHeight="1">
      <c r="I202" s="1"/>
      <c r="M202"/>
      <c r="N202" s="81"/>
      <c r="O202" s="2"/>
      <c r="P202" s="2"/>
    </row>
    <row r="203" spans="9:16" ht="19.5" customHeight="1">
      <c r="I203" s="1"/>
      <c r="M203"/>
      <c r="N203" s="81"/>
      <c r="O203" s="2"/>
      <c r="P203" s="2"/>
    </row>
    <row r="204" spans="9:16" ht="19.5" customHeight="1">
      <c r="I204" s="1"/>
      <c r="M204"/>
      <c r="N204" s="81"/>
      <c r="O204" s="2"/>
      <c r="P204" s="2"/>
    </row>
    <row r="205" ht="19.5" customHeight="1">
      <c r="M205"/>
    </row>
    <row r="206" ht="19.5" customHeight="1">
      <c r="M206"/>
    </row>
    <row r="207" ht="19.5" customHeight="1">
      <c r="M207"/>
    </row>
    <row r="208" ht="19.5" customHeight="1">
      <c r="M208"/>
    </row>
    <row r="209" ht="19.5" customHeight="1">
      <c r="M209"/>
    </row>
    <row r="210" ht="19.5" customHeight="1">
      <c r="M210"/>
    </row>
    <row r="211" ht="19.5" customHeight="1">
      <c r="M211"/>
    </row>
    <row r="212" ht="19.5" customHeight="1">
      <c r="M212"/>
    </row>
    <row r="213" ht="19.5" customHeight="1">
      <c r="M213"/>
    </row>
    <row r="214" ht="19.5" customHeight="1">
      <c r="M214"/>
    </row>
    <row r="215" ht="19.5" customHeight="1">
      <c r="M215"/>
    </row>
    <row r="216" ht="19.5" customHeight="1">
      <c r="M216"/>
    </row>
    <row r="217" ht="19.5" customHeight="1">
      <c r="M217"/>
    </row>
    <row r="218" ht="19.5" customHeight="1">
      <c r="M218"/>
    </row>
    <row r="219" ht="19.5" customHeight="1">
      <c r="M219"/>
    </row>
    <row r="220" ht="19.5" customHeight="1">
      <c r="M220"/>
    </row>
    <row r="221" ht="19.5" customHeight="1">
      <c r="M221"/>
    </row>
    <row r="222" ht="19.5" customHeight="1">
      <c r="M222"/>
    </row>
    <row r="223" ht="19.5" customHeight="1">
      <c r="M223"/>
    </row>
    <row r="224" ht="19.5" customHeight="1">
      <c r="M224"/>
    </row>
    <row r="225" ht="19.5" customHeight="1">
      <c r="M225"/>
    </row>
    <row r="226" ht="19.5" customHeight="1">
      <c r="M226"/>
    </row>
    <row r="227" ht="19.5" customHeight="1">
      <c r="M227"/>
    </row>
    <row r="228" ht="19.5" customHeight="1">
      <c r="M228"/>
    </row>
    <row r="229" ht="19.5" customHeight="1">
      <c r="M229"/>
    </row>
    <row r="230" ht="19.5" customHeight="1">
      <c r="M230"/>
    </row>
    <row r="231" ht="19.5" customHeight="1">
      <c r="M231"/>
    </row>
    <row r="232" ht="19.5" customHeight="1">
      <c r="M232"/>
    </row>
    <row r="233" ht="19.5" customHeight="1">
      <c r="M233"/>
    </row>
    <row r="234" ht="19.5" customHeight="1">
      <c r="M234"/>
    </row>
    <row r="235" ht="19.5" customHeight="1">
      <c r="M235"/>
    </row>
    <row r="236" ht="19.5" customHeight="1">
      <c r="M236"/>
    </row>
    <row r="237" ht="19.5" customHeight="1">
      <c r="M237"/>
    </row>
    <row r="238" ht="19.5" customHeight="1">
      <c r="M238"/>
    </row>
    <row r="239" ht="19.5" customHeight="1">
      <c r="M239"/>
    </row>
    <row r="240" ht="19.5" customHeight="1">
      <c r="M240"/>
    </row>
    <row r="241" ht="19.5" customHeight="1">
      <c r="M241"/>
    </row>
    <row r="242" ht="19.5" customHeight="1">
      <c r="M242"/>
    </row>
    <row r="243" ht="19.5" customHeight="1">
      <c r="M243"/>
    </row>
    <row r="244" ht="19.5" customHeight="1">
      <c r="M244"/>
    </row>
    <row r="245" ht="19.5" customHeight="1">
      <c r="M245"/>
    </row>
    <row r="246" ht="19.5" customHeight="1">
      <c r="M246"/>
    </row>
    <row r="247" ht="19.5" customHeight="1">
      <c r="M247"/>
    </row>
    <row r="248" ht="19.5" customHeight="1">
      <c r="M248"/>
    </row>
    <row r="249" ht="19.5" customHeight="1">
      <c r="M249"/>
    </row>
    <row r="250" ht="19.5" customHeight="1">
      <c r="M250"/>
    </row>
    <row r="251" ht="19.5" customHeight="1">
      <c r="M251"/>
    </row>
    <row r="252" ht="19.5" customHeight="1">
      <c r="M252"/>
    </row>
    <row r="253" ht="19.5" customHeight="1">
      <c r="M253"/>
    </row>
    <row r="254" ht="19.5" customHeight="1">
      <c r="M254"/>
    </row>
    <row r="255" ht="19.5" customHeight="1">
      <c r="M255"/>
    </row>
    <row r="256" ht="19.5" customHeight="1">
      <c r="M256"/>
    </row>
    <row r="257" ht="19.5" customHeight="1">
      <c r="M257"/>
    </row>
    <row r="258" ht="19.5" customHeight="1">
      <c r="M258"/>
    </row>
    <row r="259" ht="19.5" customHeight="1">
      <c r="M259"/>
    </row>
    <row r="260" ht="19.5" customHeight="1">
      <c r="M260"/>
    </row>
    <row r="261" ht="19.5" customHeight="1">
      <c r="M261"/>
    </row>
    <row r="262" ht="19.5" customHeight="1">
      <c r="M262"/>
    </row>
    <row r="263" ht="19.5" customHeight="1">
      <c r="M263"/>
    </row>
    <row r="264" ht="19.5" customHeight="1">
      <c r="M264"/>
    </row>
    <row r="265" ht="19.5" customHeight="1">
      <c r="M265"/>
    </row>
    <row r="266" ht="19.5" customHeight="1">
      <c r="M266"/>
    </row>
    <row r="267" ht="19.5" customHeight="1">
      <c r="M267"/>
    </row>
    <row r="268" ht="19.5" customHeight="1">
      <c r="M268"/>
    </row>
    <row r="269" ht="19.5" customHeight="1">
      <c r="M269"/>
    </row>
    <row r="270" ht="19.5" customHeight="1">
      <c r="M270"/>
    </row>
    <row r="271" ht="19.5" customHeight="1">
      <c r="M271"/>
    </row>
    <row r="272" ht="19.5" customHeight="1">
      <c r="M272"/>
    </row>
    <row r="273" ht="19.5" customHeight="1">
      <c r="M273"/>
    </row>
    <row r="274" ht="19.5" customHeight="1">
      <c r="M274"/>
    </row>
    <row r="275" ht="19.5" customHeight="1">
      <c r="M275"/>
    </row>
    <row r="276" ht="19.5" customHeight="1">
      <c r="M276"/>
    </row>
    <row r="277" ht="19.5" customHeight="1">
      <c r="M277"/>
    </row>
    <row r="278" ht="19.5" customHeight="1">
      <c r="M278"/>
    </row>
    <row r="279" ht="19.5" customHeight="1">
      <c r="M279"/>
    </row>
    <row r="280" ht="19.5" customHeight="1">
      <c r="M280"/>
    </row>
    <row r="281" ht="19.5" customHeight="1">
      <c r="M281"/>
    </row>
    <row r="282" ht="19.5" customHeight="1">
      <c r="M282"/>
    </row>
    <row r="283" ht="19.5" customHeight="1">
      <c r="M283"/>
    </row>
    <row r="284" ht="19.5" customHeight="1">
      <c r="M284"/>
    </row>
    <row r="285" ht="19.5" customHeight="1">
      <c r="M285"/>
    </row>
    <row r="286" ht="19.5" customHeight="1">
      <c r="M286"/>
    </row>
    <row r="287" ht="19.5" customHeight="1">
      <c r="M287"/>
    </row>
    <row r="288" ht="19.5" customHeight="1">
      <c r="M288"/>
    </row>
    <row r="289" ht="19.5" customHeight="1">
      <c r="M289"/>
    </row>
    <row r="290" ht="19.5" customHeight="1">
      <c r="M290"/>
    </row>
    <row r="291" ht="19.5" customHeight="1">
      <c r="M291"/>
    </row>
    <row r="292" ht="19.5" customHeight="1">
      <c r="M292"/>
    </row>
    <row r="293" ht="19.5" customHeight="1">
      <c r="M293"/>
    </row>
    <row r="294" ht="19.5" customHeight="1">
      <c r="M294"/>
    </row>
    <row r="295" ht="19.5" customHeight="1">
      <c r="M295"/>
    </row>
    <row r="296" ht="19.5" customHeight="1">
      <c r="M296"/>
    </row>
    <row r="297" ht="19.5" customHeight="1">
      <c r="M297"/>
    </row>
    <row r="298" ht="19.5" customHeight="1">
      <c r="M298"/>
    </row>
    <row r="299" ht="19.5" customHeight="1">
      <c r="M299"/>
    </row>
    <row r="300" ht="19.5" customHeight="1">
      <c r="M300"/>
    </row>
    <row r="301" ht="19.5" customHeight="1">
      <c r="M301"/>
    </row>
    <row r="302" ht="19.5" customHeight="1">
      <c r="M302"/>
    </row>
  </sheetData>
  <sheetProtection/>
  <mergeCells count="123">
    <mergeCell ref="A21:A26"/>
    <mergeCell ref="A15:A18"/>
    <mergeCell ref="A5:A11"/>
    <mergeCell ref="A100:A111"/>
    <mergeCell ref="A91:A95"/>
    <mergeCell ref="A82:A86"/>
    <mergeCell ref="A73:A77"/>
    <mergeCell ref="A54:A68"/>
    <mergeCell ref="A31:A49"/>
    <mergeCell ref="A89:A90"/>
    <mergeCell ref="I184:P184"/>
    <mergeCell ref="A158:A178"/>
    <mergeCell ref="A180:A181"/>
    <mergeCell ref="A186:A188"/>
    <mergeCell ref="A130:A139"/>
    <mergeCell ref="A116:A125"/>
    <mergeCell ref="H156:H157"/>
    <mergeCell ref="I156:P156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H142:H143"/>
    <mergeCell ref="I142:P142"/>
    <mergeCell ref="A156:A157"/>
    <mergeCell ref="B156:B157"/>
    <mergeCell ref="C156:C157"/>
    <mergeCell ref="D156:D157"/>
    <mergeCell ref="E156:E157"/>
    <mergeCell ref="F156:F157"/>
    <mergeCell ref="G156:G157"/>
    <mergeCell ref="G128:G129"/>
    <mergeCell ref="H128:H129"/>
    <mergeCell ref="I128:P128"/>
    <mergeCell ref="A142:A143"/>
    <mergeCell ref="B142:B143"/>
    <mergeCell ref="C142:C143"/>
    <mergeCell ref="D142:D143"/>
    <mergeCell ref="E142:E143"/>
    <mergeCell ref="F142:F143"/>
    <mergeCell ref="G142:G143"/>
    <mergeCell ref="A128:A129"/>
    <mergeCell ref="B128:B129"/>
    <mergeCell ref="C128:C129"/>
    <mergeCell ref="D128:D129"/>
    <mergeCell ref="E128:E129"/>
    <mergeCell ref="F128:F129"/>
    <mergeCell ref="I98:P98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P114"/>
    <mergeCell ref="I89:P89"/>
    <mergeCell ref="H89:H90"/>
    <mergeCell ref="A98:A99"/>
    <mergeCell ref="B98:B99"/>
    <mergeCell ref="C98:C99"/>
    <mergeCell ref="D98:D99"/>
    <mergeCell ref="E98:E99"/>
    <mergeCell ref="F98:F99"/>
    <mergeCell ref="G98:G99"/>
    <mergeCell ref="H98:H99"/>
    <mergeCell ref="B89:B90"/>
    <mergeCell ref="C89:C90"/>
    <mergeCell ref="D89:D90"/>
    <mergeCell ref="E89:E90"/>
    <mergeCell ref="F89:F90"/>
    <mergeCell ref="I71:P71"/>
    <mergeCell ref="G80:G81"/>
    <mergeCell ref="H80:H81"/>
    <mergeCell ref="I80:P80"/>
    <mergeCell ref="G89:G90"/>
    <mergeCell ref="A80:A81"/>
    <mergeCell ref="B80:B81"/>
    <mergeCell ref="C80:C81"/>
    <mergeCell ref="D80:D81"/>
    <mergeCell ref="E80:E81"/>
    <mergeCell ref="F80:F81"/>
    <mergeCell ref="I52:P52"/>
    <mergeCell ref="H52:H53"/>
    <mergeCell ref="A71:A72"/>
    <mergeCell ref="B71:B72"/>
    <mergeCell ref="C71:C72"/>
    <mergeCell ref="D71:D72"/>
    <mergeCell ref="E71:E72"/>
    <mergeCell ref="F71:F72"/>
    <mergeCell ref="G71:G72"/>
    <mergeCell ref="H71:H72"/>
    <mergeCell ref="G29:G30"/>
    <mergeCell ref="H29:H30"/>
    <mergeCell ref="I29:P29"/>
    <mergeCell ref="A52:A53"/>
    <mergeCell ref="B52:B53"/>
    <mergeCell ref="C52:C53"/>
    <mergeCell ref="D52:D53"/>
    <mergeCell ref="E52:E53"/>
    <mergeCell ref="F52:F53"/>
    <mergeCell ref="G52:G53"/>
    <mergeCell ref="A29:A30"/>
    <mergeCell ref="B29:B30"/>
    <mergeCell ref="C29:C30"/>
    <mergeCell ref="D29:D30"/>
    <mergeCell ref="E29:E30"/>
    <mergeCell ref="F29:F30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P3"/>
  </mergeCells>
  <printOptions/>
  <pageMargins left="0.35433070866141736" right="0.35433070866141736" top="0.7874015748031497" bottom="0.5905511811023623" header="0.5118110236220472" footer="0.5118110236220472"/>
  <pageSetup fitToHeight="1" fitToWidth="1" horizontalDpi="600" verticalDpi="600" orientation="landscape" paperSize="9" scale="1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tabSelected="1" zoomScalePageLayoutView="0" workbookViewId="0" topLeftCell="A1">
      <selection activeCell="P198" sqref="A1:P198"/>
    </sheetView>
  </sheetViews>
  <sheetFormatPr defaultColWidth="9.00390625" defaultRowHeight="14.25"/>
  <sheetData>
    <row r="1" spans="1:16" ht="20.2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9"/>
      <c r="N1" s="308"/>
      <c r="O1" s="308"/>
      <c r="P1" s="308"/>
    </row>
    <row r="2" spans="1:16" ht="15" thickBot="1">
      <c r="A2" s="71" t="s">
        <v>1</v>
      </c>
      <c r="B2" s="2"/>
      <c r="C2" s="15"/>
      <c r="D2" s="1"/>
      <c r="E2" s="1"/>
      <c r="F2" s="1"/>
      <c r="G2" s="1"/>
      <c r="H2" s="1"/>
      <c r="I2" s="70"/>
      <c r="J2" s="284"/>
      <c r="K2" s="284"/>
      <c r="L2" s="284"/>
      <c r="M2" s="285"/>
      <c r="N2" s="286"/>
      <c r="O2" s="284"/>
      <c r="P2" s="284"/>
    </row>
    <row r="3" spans="1:16" ht="15" thickTop="1">
      <c r="A3" s="310" t="s">
        <v>2</v>
      </c>
      <c r="B3" s="312" t="s">
        <v>3</v>
      </c>
      <c r="C3" s="312"/>
      <c r="D3" s="312" t="s">
        <v>4</v>
      </c>
      <c r="E3" s="312" t="s">
        <v>5</v>
      </c>
      <c r="F3" s="312" t="s">
        <v>6</v>
      </c>
      <c r="G3" s="312" t="s">
        <v>7</v>
      </c>
      <c r="H3" s="312"/>
      <c r="I3" s="312" t="s">
        <v>8</v>
      </c>
      <c r="J3" s="312"/>
      <c r="K3" s="312"/>
      <c r="L3" s="312"/>
      <c r="M3" s="312"/>
      <c r="N3" s="312"/>
      <c r="O3" s="312"/>
      <c r="P3" s="314"/>
    </row>
    <row r="4" spans="1:16" ht="14.25">
      <c r="A4" s="311"/>
      <c r="B4" s="313"/>
      <c r="C4" s="313"/>
      <c r="D4" s="313"/>
      <c r="E4" s="313"/>
      <c r="F4" s="313"/>
      <c r="G4" s="313"/>
      <c r="H4" s="313"/>
      <c r="I4" s="245" t="s">
        <v>9</v>
      </c>
      <c r="J4" s="307" t="s">
        <v>10</v>
      </c>
      <c r="K4" s="307" t="s">
        <v>11</v>
      </c>
      <c r="L4" s="307" t="s">
        <v>12</v>
      </c>
      <c r="M4" s="307" t="s">
        <v>13</v>
      </c>
      <c r="N4" s="307" t="s">
        <v>14</v>
      </c>
      <c r="O4" s="307" t="s">
        <v>15</v>
      </c>
      <c r="P4" s="288" t="s">
        <v>16</v>
      </c>
    </row>
    <row r="5" spans="1:16" ht="14.25">
      <c r="A5" s="353" t="s">
        <v>17</v>
      </c>
      <c r="B5" s="5" t="s">
        <v>18</v>
      </c>
      <c r="C5" s="5"/>
      <c r="D5" s="27">
        <f aca="true" t="shared" si="0" ref="D5:P5">D50</f>
        <v>54.5</v>
      </c>
      <c r="E5" s="289">
        <f t="shared" si="0"/>
        <v>872</v>
      </c>
      <c r="F5" s="6"/>
      <c r="G5" s="16">
        <f>D5/D20</f>
        <v>0.3011049723756906</v>
      </c>
      <c r="H5" s="6"/>
      <c r="I5" s="94">
        <f t="shared" si="0"/>
        <v>16</v>
      </c>
      <c r="J5" s="27">
        <f t="shared" si="0"/>
        <v>14.5</v>
      </c>
      <c r="K5" s="27">
        <f t="shared" si="0"/>
        <v>13</v>
      </c>
      <c r="L5" s="27">
        <f t="shared" si="0"/>
        <v>9</v>
      </c>
      <c r="M5" s="211">
        <f t="shared" si="0"/>
        <v>0</v>
      </c>
      <c r="N5" s="231">
        <f t="shared" si="0"/>
        <v>2</v>
      </c>
      <c r="O5" s="27">
        <f t="shared" si="0"/>
        <v>0</v>
      </c>
      <c r="P5" s="290">
        <f t="shared" si="0"/>
        <v>0</v>
      </c>
    </row>
    <row r="6" spans="1:16" ht="14.25">
      <c r="A6" s="354"/>
      <c r="B6" s="5" t="s">
        <v>19</v>
      </c>
      <c r="C6" s="5"/>
      <c r="D6" s="27">
        <f aca="true" t="shared" si="1" ref="D6:P6">D69</f>
        <v>37</v>
      </c>
      <c r="E6" s="289">
        <f t="shared" si="1"/>
        <v>592</v>
      </c>
      <c r="F6" s="6"/>
      <c r="G6" s="16">
        <f>D6/D20</f>
        <v>0.20441988950276244</v>
      </c>
      <c r="H6" s="6"/>
      <c r="I6" s="94">
        <f t="shared" si="1"/>
        <v>4</v>
      </c>
      <c r="J6" s="27">
        <f t="shared" si="1"/>
        <v>7</v>
      </c>
      <c r="K6" s="27">
        <f t="shared" si="1"/>
        <v>11</v>
      </c>
      <c r="L6" s="27">
        <f t="shared" si="1"/>
        <v>7</v>
      </c>
      <c r="M6" s="211">
        <f t="shared" si="1"/>
        <v>8</v>
      </c>
      <c r="N6" s="231">
        <f t="shared" si="1"/>
        <v>0</v>
      </c>
      <c r="O6" s="27">
        <f t="shared" si="1"/>
        <v>0</v>
      </c>
      <c r="P6" s="290">
        <f t="shared" si="1"/>
        <v>0</v>
      </c>
    </row>
    <row r="7" spans="1:16" ht="22.5">
      <c r="A7" s="354"/>
      <c r="B7" s="5" t="s">
        <v>20</v>
      </c>
      <c r="C7" s="5"/>
      <c r="D7" s="27">
        <f>D112</f>
        <v>6</v>
      </c>
      <c r="E7" s="289">
        <f>E112</f>
        <v>96</v>
      </c>
      <c r="F7" s="6"/>
      <c r="G7" s="16">
        <f>D7/D20</f>
        <v>0.03314917127071823</v>
      </c>
      <c r="H7" s="6"/>
      <c r="I7" s="94">
        <f aca="true" t="shared" si="2" ref="I7:P7">I112</f>
        <v>0</v>
      </c>
      <c r="J7" s="27">
        <f t="shared" si="2"/>
        <v>0</v>
      </c>
      <c r="K7" s="27">
        <f t="shared" si="2"/>
        <v>0</v>
      </c>
      <c r="L7" s="27">
        <f t="shared" si="2"/>
        <v>0</v>
      </c>
      <c r="M7" s="211">
        <f t="shared" si="2"/>
        <v>0</v>
      </c>
      <c r="N7" s="231">
        <f t="shared" si="2"/>
        <v>5</v>
      </c>
      <c r="O7" s="27">
        <f t="shared" si="2"/>
        <v>0</v>
      </c>
      <c r="P7" s="290">
        <f t="shared" si="2"/>
        <v>0</v>
      </c>
    </row>
    <row r="8" spans="1:16" ht="14.25">
      <c r="A8" s="354"/>
      <c r="B8" s="5" t="s">
        <v>21</v>
      </c>
      <c r="C8" s="5"/>
      <c r="D8" s="27">
        <f aca="true" t="shared" si="3" ref="D8:P8">D78</f>
        <v>10</v>
      </c>
      <c r="E8" s="289">
        <f t="shared" si="3"/>
        <v>160</v>
      </c>
      <c r="F8" s="6"/>
      <c r="G8" s="16">
        <f>D8/D20</f>
        <v>0.055248618784530384</v>
      </c>
      <c r="H8" s="6"/>
      <c r="I8" s="94">
        <f t="shared" si="3"/>
        <v>0</v>
      </c>
      <c r="J8" s="27">
        <f t="shared" si="3"/>
        <v>0</v>
      </c>
      <c r="K8" s="27">
        <f t="shared" si="3"/>
        <v>0</v>
      </c>
      <c r="L8" s="27">
        <f t="shared" si="3"/>
        <v>0</v>
      </c>
      <c r="M8" s="211">
        <f t="shared" si="3"/>
        <v>6</v>
      </c>
      <c r="N8" s="231">
        <f t="shared" si="3"/>
        <v>4</v>
      </c>
      <c r="O8" s="27">
        <f t="shared" si="3"/>
        <v>0</v>
      </c>
      <c r="P8" s="290">
        <f t="shared" si="3"/>
        <v>0</v>
      </c>
    </row>
    <row r="9" spans="1:16" ht="14.25">
      <c r="A9" s="354"/>
      <c r="B9" s="5" t="s">
        <v>22</v>
      </c>
      <c r="C9" s="5"/>
      <c r="D9" s="27">
        <f aca="true" t="shared" si="4" ref="D9:P9">D126</f>
        <v>7</v>
      </c>
      <c r="E9" s="289">
        <f t="shared" si="4"/>
        <v>112</v>
      </c>
      <c r="F9" s="6"/>
      <c r="G9" s="16">
        <f>D9/D20</f>
        <v>0.03867403314917127</v>
      </c>
      <c r="H9" s="6"/>
      <c r="I9" s="94">
        <f t="shared" si="4"/>
        <v>0</v>
      </c>
      <c r="J9" s="27">
        <f t="shared" si="4"/>
        <v>0</v>
      </c>
      <c r="K9" s="27">
        <f t="shared" si="4"/>
        <v>0</v>
      </c>
      <c r="L9" s="27">
        <f t="shared" si="4"/>
        <v>0</v>
      </c>
      <c r="M9" s="211">
        <f t="shared" si="4"/>
        <v>4</v>
      </c>
      <c r="N9" s="231">
        <f t="shared" si="4"/>
        <v>3</v>
      </c>
      <c r="O9" s="27">
        <f t="shared" si="4"/>
        <v>0</v>
      </c>
      <c r="P9" s="290">
        <f t="shared" si="4"/>
        <v>0</v>
      </c>
    </row>
    <row r="10" spans="1:16" ht="14.25">
      <c r="A10" s="354"/>
      <c r="B10" s="5" t="s">
        <v>23</v>
      </c>
      <c r="C10" s="5" t="s">
        <v>24</v>
      </c>
      <c r="D10" s="292">
        <v>9</v>
      </c>
      <c r="E10" s="289">
        <f>D10*16</f>
        <v>144</v>
      </c>
      <c r="F10" s="6"/>
      <c r="G10" s="16">
        <f>D10/D20</f>
        <v>0.049723756906077346</v>
      </c>
      <c r="H10" s="6"/>
      <c r="I10" s="93"/>
      <c r="J10" s="293"/>
      <c r="K10" s="293"/>
      <c r="L10" s="293"/>
      <c r="M10" s="211"/>
      <c r="N10" s="231"/>
      <c r="O10" s="293"/>
      <c r="P10" s="42"/>
    </row>
    <row r="11" spans="1:16" ht="22.5">
      <c r="A11" s="355"/>
      <c r="B11" s="5"/>
      <c r="C11" s="5" t="s">
        <v>25</v>
      </c>
      <c r="D11" s="292">
        <v>3</v>
      </c>
      <c r="E11" s="289">
        <f>D11*16</f>
        <v>48</v>
      </c>
      <c r="F11" s="6"/>
      <c r="G11" s="16">
        <f>D11/D20</f>
        <v>0.016574585635359115</v>
      </c>
      <c r="H11" s="6"/>
      <c r="I11" s="93"/>
      <c r="J11" s="293"/>
      <c r="K11" s="293"/>
      <c r="L11" s="293"/>
      <c r="M11" s="211"/>
      <c r="N11" s="231"/>
      <c r="O11" s="293"/>
      <c r="P11" s="42"/>
    </row>
    <row r="12" spans="1:16" ht="14.25">
      <c r="A12" s="291"/>
      <c r="B12" s="4" t="s">
        <v>26</v>
      </c>
      <c r="C12" s="4"/>
      <c r="D12" s="27">
        <f>SUM(D5:D11)</f>
        <v>126.5</v>
      </c>
      <c r="E12" s="294">
        <f>SUM(E5:E11)</f>
        <v>2024</v>
      </c>
      <c r="F12" s="6"/>
      <c r="G12" s="16">
        <f>SUM(G5:G11)</f>
        <v>0.6988950276243093</v>
      </c>
      <c r="H12" s="6"/>
      <c r="I12" s="94">
        <f aca="true" t="shared" si="5" ref="I12:P12">SUM(I5:I11)</f>
        <v>20</v>
      </c>
      <c r="J12" s="27">
        <f t="shared" si="5"/>
        <v>21.5</v>
      </c>
      <c r="K12" s="27">
        <f t="shared" si="5"/>
        <v>24</v>
      </c>
      <c r="L12" s="27">
        <f t="shared" si="5"/>
        <v>16</v>
      </c>
      <c r="M12" s="211">
        <f t="shared" si="5"/>
        <v>18</v>
      </c>
      <c r="N12" s="231">
        <f t="shared" si="5"/>
        <v>14</v>
      </c>
      <c r="O12" s="27">
        <f t="shared" si="5"/>
        <v>0</v>
      </c>
      <c r="P12" s="290">
        <f t="shared" si="5"/>
        <v>0</v>
      </c>
    </row>
    <row r="13" spans="1:16" ht="22.5">
      <c r="A13" s="3" t="s">
        <v>27</v>
      </c>
      <c r="B13" s="4"/>
      <c r="C13" s="4"/>
      <c r="D13" s="29"/>
      <c r="E13" s="28"/>
      <c r="F13" s="6"/>
      <c r="G13" s="25"/>
      <c r="H13" s="6"/>
      <c r="I13" s="94">
        <f>17-I15-I16-I17-I18</f>
        <v>13.5</v>
      </c>
      <c r="J13" s="27">
        <f aca="true" t="shared" si="6" ref="J13:O13">19-J15-J16-J17-J18</f>
        <v>14</v>
      </c>
      <c r="K13" s="27">
        <f t="shared" si="6"/>
        <v>15.5</v>
      </c>
      <c r="L13" s="27">
        <f t="shared" si="6"/>
        <v>10.5</v>
      </c>
      <c r="M13" s="211">
        <f t="shared" si="6"/>
        <v>12.5</v>
      </c>
      <c r="N13" s="231">
        <f t="shared" si="6"/>
        <v>15</v>
      </c>
      <c r="O13" s="27">
        <f t="shared" si="6"/>
        <v>12.5</v>
      </c>
      <c r="P13" s="42"/>
    </row>
    <row r="14" spans="1:16" ht="22.5">
      <c r="A14" s="3" t="s">
        <v>28</v>
      </c>
      <c r="B14" s="4"/>
      <c r="C14" s="4"/>
      <c r="D14" s="29"/>
      <c r="E14" s="28"/>
      <c r="F14" s="6"/>
      <c r="G14" s="25"/>
      <c r="H14" s="6"/>
      <c r="I14" s="295">
        <f aca="true" t="shared" si="7" ref="I14:O14">I12/I13</f>
        <v>1.4814814814814814</v>
      </c>
      <c r="J14" s="296">
        <f t="shared" si="7"/>
        <v>1.5357142857142858</v>
      </c>
      <c r="K14" s="296">
        <f t="shared" si="7"/>
        <v>1.5483870967741935</v>
      </c>
      <c r="L14" s="296">
        <f t="shared" si="7"/>
        <v>1.5238095238095237</v>
      </c>
      <c r="M14" s="297">
        <f t="shared" si="7"/>
        <v>1.44</v>
      </c>
      <c r="N14" s="298">
        <f t="shared" si="7"/>
        <v>0.9333333333333333</v>
      </c>
      <c r="O14" s="296">
        <f t="shared" si="7"/>
        <v>0</v>
      </c>
      <c r="P14" s="42"/>
    </row>
    <row r="15" spans="1:16" ht="22.5">
      <c r="A15" s="353" t="s">
        <v>29</v>
      </c>
      <c r="B15" s="7" t="s">
        <v>30</v>
      </c>
      <c r="C15" s="4"/>
      <c r="D15" s="27">
        <f>D179</f>
        <v>33.5</v>
      </c>
      <c r="E15" s="28"/>
      <c r="F15" s="6"/>
      <c r="G15" s="16">
        <f>D15/D20</f>
        <v>0.1850828729281768</v>
      </c>
      <c r="H15" s="6"/>
      <c r="I15" s="94">
        <f>I179</f>
        <v>3.5</v>
      </c>
      <c r="J15" s="27">
        <f aca="true" t="shared" si="8" ref="J15:P15">J179</f>
        <v>5</v>
      </c>
      <c r="K15" s="27">
        <f t="shared" si="8"/>
        <v>3.5</v>
      </c>
      <c r="L15" s="27">
        <f t="shared" si="8"/>
        <v>8.5</v>
      </c>
      <c r="M15" s="211">
        <f t="shared" si="8"/>
        <v>4.5</v>
      </c>
      <c r="N15" s="231">
        <f t="shared" si="8"/>
        <v>4</v>
      </c>
      <c r="O15" s="27">
        <f t="shared" si="8"/>
        <v>4.5</v>
      </c>
      <c r="P15" s="290">
        <f t="shared" si="8"/>
        <v>0</v>
      </c>
    </row>
    <row r="16" spans="1:16" ht="14.25">
      <c r="A16" s="354"/>
      <c r="B16" s="7" t="s">
        <v>31</v>
      </c>
      <c r="C16" s="4"/>
      <c r="D16" s="27">
        <f>D182</f>
        <v>19</v>
      </c>
      <c r="E16" s="28"/>
      <c r="F16" s="6"/>
      <c r="G16" s="16">
        <f>D16/D20</f>
        <v>0.10497237569060773</v>
      </c>
      <c r="H16" s="6"/>
      <c r="I16" s="94">
        <f aca="true" t="shared" si="9" ref="I16:P16">I182</f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11">
        <f t="shared" si="9"/>
        <v>2</v>
      </c>
      <c r="N16" s="231">
        <f t="shared" si="9"/>
        <v>0</v>
      </c>
      <c r="O16" s="27">
        <f t="shared" si="9"/>
        <v>0</v>
      </c>
      <c r="P16" s="290">
        <f t="shared" si="9"/>
        <v>17</v>
      </c>
    </row>
    <row r="17" spans="1:16" ht="22.5">
      <c r="A17" s="354"/>
      <c r="B17" s="7" t="s">
        <v>32</v>
      </c>
      <c r="C17" s="4"/>
      <c r="D17" s="27">
        <f>D189</f>
        <v>2</v>
      </c>
      <c r="E17" s="28"/>
      <c r="F17" s="6"/>
      <c r="G17" s="16">
        <f>D17/D20</f>
        <v>0.011049723756906077</v>
      </c>
      <c r="H17" s="6"/>
      <c r="I17" s="94">
        <f>I189</f>
        <v>0</v>
      </c>
      <c r="J17" s="27">
        <f aca="true" t="shared" si="10" ref="J17:P17">J189</f>
        <v>0</v>
      </c>
      <c r="K17" s="27">
        <f t="shared" si="10"/>
        <v>0</v>
      </c>
      <c r="L17" s="27">
        <f t="shared" si="10"/>
        <v>0</v>
      </c>
      <c r="M17" s="211">
        <f t="shared" si="10"/>
        <v>0</v>
      </c>
      <c r="N17" s="231">
        <f t="shared" si="10"/>
        <v>0</v>
      </c>
      <c r="O17" s="27">
        <f t="shared" si="10"/>
        <v>2</v>
      </c>
      <c r="P17" s="290">
        <f t="shared" si="10"/>
        <v>0</v>
      </c>
    </row>
    <row r="18" spans="1:16" ht="14.25">
      <c r="A18" s="355"/>
      <c r="B18" s="7" t="s">
        <v>33</v>
      </c>
      <c r="C18" s="4"/>
      <c r="D18" s="72">
        <v>0</v>
      </c>
      <c r="E18" s="28"/>
      <c r="F18" s="6"/>
      <c r="G18" s="16">
        <f>D18/D20</f>
        <v>0</v>
      </c>
      <c r="H18" s="6"/>
      <c r="I18" s="299">
        <v>0</v>
      </c>
      <c r="J18" s="72">
        <v>0</v>
      </c>
      <c r="K18" s="72">
        <v>0</v>
      </c>
      <c r="L18" s="72">
        <v>0</v>
      </c>
      <c r="M18" s="213">
        <v>0</v>
      </c>
      <c r="N18" s="43">
        <v>0</v>
      </c>
      <c r="O18" s="72">
        <v>0</v>
      </c>
      <c r="P18" s="300">
        <v>0</v>
      </c>
    </row>
    <row r="19" spans="1:16" ht="14.25">
      <c r="A19" s="3"/>
      <c r="B19" s="4" t="s">
        <v>34</v>
      </c>
      <c r="C19" s="4"/>
      <c r="D19" s="72">
        <f>D15+D16+D17+D18</f>
        <v>54.5</v>
      </c>
      <c r="E19" s="28"/>
      <c r="F19" s="6"/>
      <c r="G19" s="16">
        <f>SUM(G15:G18)</f>
        <v>0.30110497237569056</v>
      </c>
      <c r="H19" s="6"/>
      <c r="I19" s="299">
        <f aca="true" t="shared" si="11" ref="I19:P19">I15+I16+I17+I18</f>
        <v>3.5</v>
      </c>
      <c r="J19" s="72">
        <f t="shared" si="11"/>
        <v>5</v>
      </c>
      <c r="K19" s="72">
        <f t="shared" si="11"/>
        <v>3.5</v>
      </c>
      <c r="L19" s="72">
        <f t="shared" si="11"/>
        <v>8.5</v>
      </c>
      <c r="M19" s="213">
        <f t="shared" si="11"/>
        <v>6.5</v>
      </c>
      <c r="N19" s="43">
        <f t="shared" si="11"/>
        <v>4</v>
      </c>
      <c r="O19" s="72">
        <f t="shared" si="11"/>
        <v>6.5</v>
      </c>
      <c r="P19" s="300">
        <f t="shared" si="11"/>
        <v>17</v>
      </c>
    </row>
    <row r="20" spans="1:16" ht="14.25">
      <c r="A20" s="31" t="s">
        <v>35</v>
      </c>
      <c r="B20" s="7"/>
      <c r="C20" s="4"/>
      <c r="D20" s="301">
        <f>D12+D19</f>
        <v>181</v>
      </c>
      <c r="E20" s="28"/>
      <c r="F20" s="6"/>
      <c r="G20" s="25"/>
      <c r="H20" s="6"/>
      <c r="I20" s="94">
        <f aca="true" t="shared" si="12" ref="I20:P20">I12+I19</f>
        <v>23.5</v>
      </c>
      <c r="J20" s="27">
        <f t="shared" si="12"/>
        <v>26.5</v>
      </c>
      <c r="K20" s="27">
        <f t="shared" si="12"/>
        <v>27.5</v>
      </c>
      <c r="L20" s="27">
        <f t="shared" si="12"/>
        <v>24.5</v>
      </c>
      <c r="M20" s="211">
        <f t="shared" si="12"/>
        <v>24.5</v>
      </c>
      <c r="N20" s="231">
        <f t="shared" si="12"/>
        <v>18</v>
      </c>
      <c r="O20" s="27">
        <f t="shared" si="12"/>
        <v>6.5</v>
      </c>
      <c r="P20" s="290">
        <f t="shared" si="12"/>
        <v>17</v>
      </c>
    </row>
    <row r="21" spans="1:16" ht="14.25">
      <c r="A21" s="353" t="s">
        <v>36</v>
      </c>
      <c r="B21" s="7" t="s">
        <v>37</v>
      </c>
      <c r="C21" s="4"/>
      <c r="D21" s="27">
        <v>1</v>
      </c>
      <c r="E21" s="28"/>
      <c r="F21" s="6"/>
      <c r="G21" s="25"/>
      <c r="H21" s="6"/>
      <c r="I21" s="93"/>
      <c r="J21" s="29"/>
      <c r="K21" s="29"/>
      <c r="L21" s="29"/>
      <c r="M21" s="213"/>
      <c r="N21" s="43"/>
      <c r="O21" s="29"/>
      <c r="P21" s="42"/>
    </row>
    <row r="22" spans="1:16" ht="14.25">
      <c r="A22" s="354"/>
      <c r="B22" s="7" t="s">
        <v>38</v>
      </c>
      <c r="C22" s="4"/>
      <c r="D22" s="27">
        <v>0.5</v>
      </c>
      <c r="E22" s="28"/>
      <c r="F22" s="6"/>
      <c r="G22" s="25"/>
      <c r="H22" s="6"/>
      <c r="I22" s="93"/>
      <c r="J22" s="29"/>
      <c r="K22" s="29"/>
      <c r="L22" s="29"/>
      <c r="M22" s="213"/>
      <c r="N22" s="43"/>
      <c r="O22" s="29"/>
      <c r="P22" s="42"/>
    </row>
    <row r="23" spans="1:16" ht="14.25">
      <c r="A23" s="354"/>
      <c r="B23" s="7" t="s">
        <v>39</v>
      </c>
      <c r="C23" s="4"/>
      <c r="D23" s="27">
        <v>1</v>
      </c>
      <c r="E23" s="28"/>
      <c r="F23" s="6"/>
      <c r="G23" s="25"/>
      <c r="H23" s="6"/>
      <c r="I23" s="93"/>
      <c r="J23" s="29"/>
      <c r="K23" s="29"/>
      <c r="L23" s="29"/>
      <c r="M23" s="213"/>
      <c r="N23" s="43"/>
      <c r="O23" s="29"/>
      <c r="P23" s="42"/>
    </row>
    <row r="24" spans="1:16" ht="14.25">
      <c r="A24" s="354"/>
      <c r="B24" s="7" t="s">
        <v>40</v>
      </c>
      <c r="C24" s="4"/>
      <c r="D24" s="27">
        <v>2</v>
      </c>
      <c r="E24" s="28"/>
      <c r="F24" s="6"/>
      <c r="G24" s="25"/>
      <c r="H24" s="6"/>
      <c r="I24" s="93"/>
      <c r="J24" s="29"/>
      <c r="K24" s="29"/>
      <c r="L24" s="29"/>
      <c r="M24" s="213"/>
      <c r="N24" s="43"/>
      <c r="O24" s="29"/>
      <c r="P24" s="42"/>
    </row>
    <row r="25" spans="1:16" ht="14.25">
      <c r="A25" s="354"/>
      <c r="B25" s="7" t="s">
        <v>41</v>
      </c>
      <c r="C25" s="4"/>
      <c r="D25" s="27">
        <v>0.5</v>
      </c>
      <c r="E25" s="28"/>
      <c r="F25" s="6"/>
      <c r="G25" s="25"/>
      <c r="H25" s="6"/>
      <c r="I25" s="93"/>
      <c r="J25" s="29"/>
      <c r="K25" s="29"/>
      <c r="L25" s="29"/>
      <c r="M25" s="213"/>
      <c r="N25" s="43"/>
      <c r="O25" s="29"/>
      <c r="P25" s="42"/>
    </row>
    <row r="26" spans="1:16" ht="14.25">
      <c r="A26" s="355"/>
      <c r="B26" s="7" t="s">
        <v>42</v>
      </c>
      <c r="C26" s="4"/>
      <c r="D26" s="43">
        <v>1.5</v>
      </c>
      <c r="E26" s="44">
        <v>24</v>
      </c>
      <c r="F26" s="45"/>
      <c r="G26" s="46"/>
      <c r="H26" s="45"/>
      <c r="I26" s="95"/>
      <c r="J26" s="43"/>
      <c r="K26" s="43"/>
      <c r="L26" s="43"/>
      <c r="M26" s="213"/>
      <c r="N26" s="43"/>
      <c r="O26" s="43"/>
      <c r="P26" s="47"/>
    </row>
    <row r="27" spans="1:16" ht="15" thickBot="1">
      <c r="A27" s="302"/>
      <c r="B27" s="8" t="s">
        <v>26</v>
      </c>
      <c r="C27" s="8"/>
      <c r="D27" s="30">
        <f>SUM(D21:D26)</f>
        <v>6.5</v>
      </c>
      <c r="E27" s="48"/>
      <c r="F27" s="49"/>
      <c r="G27" s="50"/>
      <c r="H27" s="49"/>
      <c r="I27" s="96"/>
      <c r="J27" s="51"/>
      <c r="K27" s="51"/>
      <c r="L27" s="51"/>
      <c r="M27" s="214"/>
      <c r="N27" s="232"/>
      <c r="O27" s="51"/>
      <c r="P27" s="52"/>
    </row>
    <row r="28" spans="1:16" ht="15.75" thickBot="1" thickTop="1">
      <c r="A28" s="71" t="s">
        <v>43</v>
      </c>
      <c r="B28" s="2"/>
      <c r="C28" s="15"/>
      <c r="D28" s="1"/>
      <c r="E28" s="1"/>
      <c r="F28" s="1"/>
      <c r="G28" s="1"/>
      <c r="H28" s="1"/>
      <c r="I28" s="70"/>
      <c r="J28" s="1"/>
      <c r="K28" s="1"/>
      <c r="L28" s="1"/>
      <c r="M28" s="215"/>
      <c r="N28" s="233"/>
      <c r="O28" s="1"/>
      <c r="P28" s="1"/>
    </row>
    <row r="29" spans="1:16" ht="15" thickTop="1">
      <c r="A29" s="315" t="s">
        <v>3</v>
      </c>
      <c r="B29" s="317" t="s">
        <v>44</v>
      </c>
      <c r="C29" s="317" t="s">
        <v>45</v>
      </c>
      <c r="D29" s="319" t="s">
        <v>4</v>
      </c>
      <c r="E29" s="321" t="s">
        <v>46</v>
      </c>
      <c r="F29" s="321" t="s">
        <v>47</v>
      </c>
      <c r="G29" s="321" t="s">
        <v>48</v>
      </c>
      <c r="H29" s="321" t="s">
        <v>49</v>
      </c>
      <c r="I29" s="323" t="s">
        <v>8</v>
      </c>
      <c r="J29" s="323"/>
      <c r="K29" s="323"/>
      <c r="L29" s="323"/>
      <c r="M29" s="323"/>
      <c r="N29" s="323"/>
      <c r="O29" s="323"/>
      <c r="P29" s="324"/>
    </row>
    <row r="30" spans="1:16" ht="14.25">
      <c r="A30" s="316"/>
      <c r="B30" s="318"/>
      <c r="C30" s="318"/>
      <c r="D30" s="320"/>
      <c r="E30" s="322"/>
      <c r="F30" s="322"/>
      <c r="G30" s="322"/>
      <c r="H30" s="322"/>
      <c r="I30" s="246" t="s">
        <v>9</v>
      </c>
      <c r="J30" s="306" t="s">
        <v>10</v>
      </c>
      <c r="K30" s="306" t="s">
        <v>11</v>
      </c>
      <c r="L30" s="306" t="s">
        <v>12</v>
      </c>
      <c r="M30" s="306" t="s">
        <v>13</v>
      </c>
      <c r="N30" s="306" t="s">
        <v>14</v>
      </c>
      <c r="O30" s="306" t="s">
        <v>15</v>
      </c>
      <c r="P30" s="248" t="s">
        <v>16</v>
      </c>
    </row>
    <row r="31" spans="1:16" ht="24">
      <c r="A31" s="364" t="s">
        <v>18</v>
      </c>
      <c r="B31" s="153" t="s">
        <v>50</v>
      </c>
      <c r="C31" s="73" t="s">
        <v>51</v>
      </c>
      <c r="D31" s="67">
        <f>SUM(I31:P31)</f>
        <v>3</v>
      </c>
      <c r="E31" s="19">
        <f>D31*16</f>
        <v>48</v>
      </c>
      <c r="F31" s="64"/>
      <c r="G31" s="61"/>
      <c r="H31" s="64"/>
      <c r="I31" s="97">
        <v>3</v>
      </c>
      <c r="J31" s="26"/>
      <c r="K31" s="26"/>
      <c r="L31" s="26"/>
      <c r="M31" s="212"/>
      <c r="N31" s="80"/>
      <c r="O31" s="26"/>
      <c r="P31" s="37"/>
    </row>
    <row r="32" spans="1:16" ht="14.25">
      <c r="A32" s="364"/>
      <c r="B32" s="153" t="s">
        <v>52</v>
      </c>
      <c r="C32" s="73" t="s">
        <v>53</v>
      </c>
      <c r="D32" s="67">
        <f aca="true" t="shared" si="13" ref="D32:D49">SUM(I32:P32)</f>
        <v>1</v>
      </c>
      <c r="E32" s="19">
        <f aca="true" t="shared" si="14" ref="E32:E49">D32*16</f>
        <v>16</v>
      </c>
      <c r="F32" s="64"/>
      <c r="G32" s="61"/>
      <c r="H32" s="64"/>
      <c r="I32" s="97">
        <v>1</v>
      </c>
      <c r="J32" s="26"/>
      <c r="K32" s="26"/>
      <c r="L32" s="26"/>
      <c r="M32" s="212"/>
      <c r="N32" s="80"/>
      <c r="O32" s="26"/>
      <c r="P32" s="37"/>
    </row>
    <row r="33" spans="1:16" ht="14.25">
      <c r="A33" s="364"/>
      <c r="B33" s="153" t="s">
        <v>54</v>
      </c>
      <c r="C33" s="73" t="s">
        <v>55</v>
      </c>
      <c r="D33" s="67">
        <f t="shared" si="13"/>
        <v>2</v>
      </c>
      <c r="E33" s="19">
        <f t="shared" si="14"/>
        <v>32</v>
      </c>
      <c r="F33" s="64"/>
      <c r="G33" s="61"/>
      <c r="H33" s="64"/>
      <c r="I33" s="97"/>
      <c r="J33" s="26">
        <v>2</v>
      </c>
      <c r="K33" s="26"/>
      <c r="L33" s="26"/>
      <c r="M33" s="212"/>
      <c r="N33" s="80"/>
      <c r="O33" s="26"/>
      <c r="P33" s="37"/>
    </row>
    <row r="34" spans="1:16" ht="36">
      <c r="A34" s="364"/>
      <c r="B34" s="153" t="s">
        <v>56</v>
      </c>
      <c r="C34" s="73" t="s">
        <v>57</v>
      </c>
      <c r="D34" s="67">
        <f t="shared" si="13"/>
        <v>5</v>
      </c>
      <c r="E34" s="19">
        <f t="shared" si="14"/>
        <v>80</v>
      </c>
      <c r="F34" s="64"/>
      <c r="G34" s="61"/>
      <c r="H34" s="64"/>
      <c r="I34" s="97"/>
      <c r="J34" s="26"/>
      <c r="K34" s="26">
        <v>5</v>
      </c>
      <c r="L34" s="26"/>
      <c r="M34" s="212"/>
      <c r="N34" s="80"/>
      <c r="O34" s="26"/>
      <c r="P34" s="37"/>
    </row>
    <row r="35" spans="1:16" ht="24">
      <c r="A35" s="364"/>
      <c r="B35" s="153" t="s">
        <v>58</v>
      </c>
      <c r="C35" s="73" t="s">
        <v>59</v>
      </c>
      <c r="D35" s="67">
        <f t="shared" si="13"/>
        <v>3</v>
      </c>
      <c r="E35" s="19">
        <f t="shared" si="14"/>
        <v>48</v>
      </c>
      <c r="F35" s="64"/>
      <c r="G35" s="61"/>
      <c r="H35" s="64"/>
      <c r="I35" s="97"/>
      <c r="J35" s="26"/>
      <c r="K35" s="26"/>
      <c r="L35" s="26">
        <v>3</v>
      </c>
      <c r="M35" s="212"/>
      <c r="N35" s="80"/>
      <c r="O35" s="26"/>
      <c r="P35" s="37"/>
    </row>
    <row r="36" spans="1:16" ht="14.25">
      <c r="A36" s="364"/>
      <c r="B36" s="163" t="s">
        <v>60</v>
      </c>
      <c r="C36" s="164" t="s">
        <v>61</v>
      </c>
      <c r="D36" s="165">
        <f t="shared" si="13"/>
        <v>2</v>
      </c>
      <c r="E36" s="166">
        <f t="shared" si="14"/>
        <v>32</v>
      </c>
      <c r="F36" s="160"/>
      <c r="G36" s="161"/>
      <c r="H36" s="160"/>
      <c r="I36" s="167"/>
      <c r="J36" s="162"/>
      <c r="K36" s="157"/>
      <c r="L36" s="157"/>
      <c r="M36" s="212"/>
      <c r="N36" s="80">
        <v>2</v>
      </c>
      <c r="O36" s="158"/>
      <c r="P36" s="282"/>
    </row>
    <row r="37" spans="1:16" ht="14.25">
      <c r="A37" s="364"/>
      <c r="B37" s="88" t="s">
        <v>62</v>
      </c>
      <c r="C37" s="73" t="s">
        <v>63</v>
      </c>
      <c r="D37" s="67">
        <f t="shared" si="13"/>
        <v>2.5</v>
      </c>
      <c r="E37" s="19">
        <f t="shared" si="14"/>
        <v>40</v>
      </c>
      <c r="F37" s="64"/>
      <c r="G37" s="61"/>
      <c r="H37" s="64"/>
      <c r="I37" s="98"/>
      <c r="J37" s="62">
        <v>2.5</v>
      </c>
      <c r="K37" s="14"/>
      <c r="L37" s="17"/>
      <c r="M37" s="212"/>
      <c r="N37" s="80"/>
      <c r="O37" s="26"/>
      <c r="P37" s="37"/>
    </row>
    <row r="38" spans="1:16" ht="14.25">
      <c r="A38" s="364"/>
      <c r="B38" s="88" t="s">
        <v>64</v>
      </c>
      <c r="C38" s="73" t="s">
        <v>65</v>
      </c>
      <c r="D38" s="67">
        <f t="shared" si="13"/>
        <v>2</v>
      </c>
      <c r="E38" s="19">
        <f t="shared" si="14"/>
        <v>32</v>
      </c>
      <c r="F38" s="64"/>
      <c r="G38" s="61"/>
      <c r="H38" s="64"/>
      <c r="I38" s="98"/>
      <c r="J38" s="62"/>
      <c r="K38" s="17">
        <v>2</v>
      </c>
      <c r="L38" s="17"/>
      <c r="M38" s="212"/>
      <c r="N38" s="80"/>
      <c r="O38" s="26"/>
      <c r="P38" s="37"/>
    </row>
    <row r="39" spans="1:16" ht="24">
      <c r="A39" s="364"/>
      <c r="B39" s="88" t="s">
        <v>66</v>
      </c>
      <c r="C39" s="73" t="s">
        <v>67</v>
      </c>
      <c r="D39" s="67">
        <f t="shared" si="13"/>
        <v>4</v>
      </c>
      <c r="E39" s="19">
        <f t="shared" si="14"/>
        <v>64</v>
      </c>
      <c r="F39" s="64"/>
      <c r="G39" s="64">
        <v>16</v>
      </c>
      <c r="H39" s="64"/>
      <c r="I39" s="98">
        <v>4</v>
      </c>
      <c r="J39" s="14"/>
      <c r="K39" s="14"/>
      <c r="L39" s="14"/>
      <c r="M39" s="212"/>
      <c r="N39" s="80"/>
      <c r="O39" s="26"/>
      <c r="P39" s="37"/>
    </row>
    <row r="40" spans="1:16" ht="24">
      <c r="A40" s="364"/>
      <c r="B40" s="88" t="s">
        <v>68</v>
      </c>
      <c r="C40" s="73" t="s">
        <v>69</v>
      </c>
      <c r="D40" s="67">
        <f t="shared" si="13"/>
        <v>4</v>
      </c>
      <c r="E40" s="19">
        <f t="shared" si="14"/>
        <v>64</v>
      </c>
      <c r="F40" s="64"/>
      <c r="G40" s="64">
        <v>16</v>
      </c>
      <c r="H40" s="64"/>
      <c r="I40" s="98"/>
      <c r="J40" s="62">
        <v>4</v>
      </c>
      <c r="K40" s="17"/>
      <c r="L40" s="17"/>
      <c r="M40" s="212"/>
      <c r="N40" s="80"/>
      <c r="O40" s="26"/>
      <c r="P40" s="37"/>
    </row>
    <row r="41" spans="1:16" ht="24">
      <c r="A41" s="364"/>
      <c r="B41" s="88" t="s">
        <v>70</v>
      </c>
      <c r="C41" s="73" t="s">
        <v>71</v>
      </c>
      <c r="D41" s="67">
        <f t="shared" si="13"/>
        <v>4</v>
      </c>
      <c r="E41" s="19">
        <f t="shared" si="14"/>
        <v>64</v>
      </c>
      <c r="F41" s="64"/>
      <c r="G41" s="64">
        <v>16</v>
      </c>
      <c r="H41" s="64"/>
      <c r="I41" s="98"/>
      <c r="J41" s="62"/>
      <c r="K41" s="17">
        <v>4</v>
      </c>
      <c r="L41" s="17"/>
      <c r="M41" s="212"/>
      <c r="N41" s="80"/>
      <c r="O41" s="26"/>
      <c r="P41" s="37"/>
    </row>
    <row r="42" spans="1:16" ht="24">
      <c r="A42" s="364"/>
      <c r="B42" s="153" t="s">
        <v>72</v>
      </c>
      <c r="C42" s="73" t="s">
        <v>73</v>
      </c>
      <c r="D42" s="67">
        <f t="shared" si="13"/>
        <v>4</v>
      </c>
      <c r="E42" s="19">
        <f t="shared" si="14"/>
        <v>64</v>
      </c>
      <c r="F42" s="64"/>
      <c r="G42" s="64">
        <v>16</v>
      </c>
      <c r="H42" s="64"/>
      <c r="I42" s="98"/>
      <c r="J42" s="62"/>
      <c r="K42" s="17"/>
      <c r="L42" s="17">
        <v>4</v>
      </c>
      <c r="M42" s="212"/>
      <c r="N42" s="80"/>
      <c r="O42" s="26"/>
      <c r="P42" s="37"/>
    </row>
    <row r="43" spans="1:16" ht="14.25">
      <c r="A43" s="364"/>
      <c r="B43" s="88" t="s">
        <v>74</v>
      </c>
      <c r="C43" s="73" t="s">
        <v>75</v>
      </c>
      <c r="D43" s="67">
        <f t="shared" si="13"/>
        <v>4</v>
      </c>
      <c r="E43" s="19">
        <f t="shared" si="14"/>
        <v>64</v>
      </c>
      <c r="F43" s="64"/>
      <c r="G43" s="61"/>
      <c r="H43" s="64"/>
      <c r="I43" s="98">
        <v>4</v>
      </c>
      <c r="J43" s="14"/>
      <c r="K43" s="17"/>
      <c r="L43" s="17"/>
      <c r="M43" s="212"/>
      <c r="N43" s="80"/>
      <c r="O43" s="26"/>
      <c r="P43" s="37"/>
    </row>
    <row r="44" spans="1:16" ht="14.25">
      <c r="A44" s="364"/>
      <c r="B44" s="88" t="s">
        <v>76</v>
      </c>
      <c r="C44" s="73" t="s">
        <v>77</v>
      </c>
      <c r="D44" s="67">
        <f t="shared" si="13"/>
        <v>4</v>
      </c>
      <c r="E44" s="19">
        <f t="shared" si="14"/>
        <v>64</v>
      </c>
      <c r="F44" s="64"/>
      <c r="G44" s="61"/>
      <c r="H44" s="64"/>
      <c r="I44" s="98"/>
      <c r="J44" s="62">
        <v>4</v>
      </c>
      <c r="K44" s="17"/>
      <c r="L44" s="17"/>
      <c r="M44" s="212"/>
      <c r="N44" s="80"/>
      <c r="O44" s="26"/>
      <c r="P44" s="37"/>
    </row>
    <row r="45" spans="1:16" ht="14.25">
      <c r="A45" s="364"/>
      <c r="B45" s="153" t="s">
        <v>78</v>
      </c>
      <c r="C45" s="73" t="s">
        <v>79</v>
      </c>
      <c r="D45" s="67">
        <f t="shared" si="13"/>
        <v>2</v>
      </c>
      <c r="E45" s="19">
        <f t="shared" si="14"/>
        <v>32</v>
      </c>
      <c r="F45" s="64"/>
      <c r="G45" s="61"/>
      <c r="H45" s="64"/>
      <c r="I45" s="98">
        <v>2</v>
      </c>
      <c r="J45" s="62"/>
      <c r="K45" s="17"/>
      <c r="L45" s="17"/>
      <c r="M45" s="212"/>
      <c r="N45" s="80"/>
      <c r="O45" s="26"/>
      <c r="P45" s="37"/>
    </row>
    <row r="46" spans="1:16" ht="14.25">
      <c r="A46" s="364"/>
      <c r="B46" s="88" t="s">
        <v>80</v>
      </c>
      <c r="C46" s="73" t="s">
        <v>81</v>
      </c>
      <c r="D46" s="67">
        <f t="shared" si="13"/>
        <v>2</v>
      </c>
      <c r="E46" s="19">
        <f t="shared" si="14"/>
        <v>32</v>
      </c>
      <c r="F46" s="64"/>
      <c r="G46" s="61"/>
      <c r="H46" s="64"/>
      <c r="I46" s="99"/>
      <c r="J46" s="17">
        <v>2</v>
      </c>
      <c r="K46" s="14"/>
      <c r="L46" s="14"/>
      <c r="M46" s="212"/>
      <c r="N46" s="80"/>
      <c r="O46" s="26"/>
      <c r="P46" s="37"/>
    </row>
    <row r="47" spans="1:16" ht="14.25">
      <c r="A47" s="364"/>
      <c r="B47" s="88" t="s">
        <v>82</v>
      </c>
      <c r="C47" s="73" t="s">
        <v>83</v>
      </c>
      <c r="D47" s="67">
        <f t="shared" si="13"/>
        <v>2</v>
      </c>
      <c r="E47" s="19">
        <f t="shared" si="14"/>
        <v>32</v>
      </c>
      <c r="F47" s="64"/>
      <c r="G47" s="61"/>
      <c r="H47" s="64"/>
      <c r="I47" s="98"/>
      <c r="J47" s="17"/>
      <c r="K47" s="62">
        <v>2</v>
      </c>
      <c r="L47" s="17"/>
      <c r="M47" s="212"/>
      <c r="N47" s="80"/>
      <c r="O47" s="26"/>
      <c r="P47" s="37"/>
    </row>
    <row r="48" spans="1:16" ht="14.25">
      <c r="A48" s="364"/>
      <c r="B48" s="88" t="s">
        <v>84</v>
      </c>
      <c r="C48" s="73" t="s">
        <v>85</v>
      </c>
      <c r="D48" s="67">
        <f t="shared" si="13"/>
        <v>2</v>
      </c>
      <c r="E48" s="19">
        <f t="shared" si="14"/>
        <v>32</v>
      </c>
      <c r="F48" s="64"/>
      <c r="G48" s="61"/>
      <c r="H48" s="64"/>
      <c r="I48" s="98"/>
      <c r="J48" s="17"/>
      <c r="K48" s="62"/>
      <c r="L48" s="17">
        <v>2</v>
      </c>
      <c r="M48" s="212"/>
      <c r="N48" s="80"/>
      <c r="O48" s="26"/>
      <c r="P48" s="37"/>
    </row>
    <row r="49" spans="1:16" ht="14.25">
      <c r="A49" s="364"/>
      <c r="B49" s="153" t="s">
        <v>86</v>
      </c>
      <c r="C49" s="73" t="s">
        <v>87</v>
      </c>
      <c r="D49" s="67">
        <f t="shared" si="13"/>
        <v>2</v>
      </c>
      <c r="E49" s="19">
        <f t="shared" si="14"/>
        <v>32</v>
      </c>
      <c r="F49" s="64"/>
      <c r="G49" s="61"/>
      <c r="H49" s="64">
        <v>16</v>
      </c>
      <c r="I49" s="98">
        <v>2</v>
      </c>
      <c r="J49" s="17"/>
      <c r="K49" s="62"/>
      <c r="L49" s="17"/>
      <c r="M49" s="212"/>
      <c r="N49" s="80"/>
      <c r="O49" s="26"/>
      <c r="P49" s="37"/>
    </row>
    <row r="50" spans="1:16" ht="15" thickBot="1">
      <c r="A50" s="283"/>
      <c r="B50" s="32" t="s">
        <v>26</v>
      </c>
      <c r="C50" s="32"/>
      <c r="D50" s="116">
        <f aca="true" t="shared" si="15" ref="D50:P50">SUM(D31:D49)</f>
        <v>54.5</v>
      </c>
      <c r="E50" s="109">
        <f t="shared" si="15"/>
        <v>872</v>
      </c>
      <c r="F50" s="36">
        <f t="shared" si="15"/>
        <v>0</v>
      </c>
      <c r="G50" s="36">
        <f t="shared" si="15"/>
        <v>64</v>
      </c>
      <c r="H50" s="36">
        <f t="shared" si="15"/>
        <v>16</v>
      </c>
      <c r="I50" s="100">
        <f t="shared" si="15"/>
        <v>16</v>
      </c>
      <c r="J50" s="35">
        <f t="shared" si="15"/>
        <v>14.5</v>
      </c>
      <c r="K50" s="35">
        <f t="shared" si="15"/>
        <v>13</v>
      </c>
      <c r="L50" s="35">
        <f t="shared" si="15"/>
        <v>9</v>
      </c>
      <c r="M50" s="216">
        <f t="shared" si="15"/>
        <v>0</v>
      </c>
      <c r="N50" s="235">
        <f t="shared" si="15"/>
        <v>2</v>
      </c>
      <c r="O50" s="35">
        <f t="shared" si="15"/>
        <v>0</v>
      </c>
      <c r="P50" s="38">
        <f t="shared" si="15"/>
        <v>0</v>
      </c>
    </row>
    <row r="51" spans="1:16" ht="15.75" thickBot="1" thickTop="1">
      <c r="A51" s="33"/>
      <c r="B51" s="34"/>
      <c r="C51" s="34"/>
      <c r="D51" s="39"/>
      <c r="E51" s="40"/>
      <c r="F51" s="40"/>
      <c r="G51" s="40"/>
      <c r="H51" s="40"/>
      <c r="I51" s="111"/>
      <c r="J51" s="39"/>
      <c r="K51" s="39"/>
      <c r="L51" s="39"/>
      <c r="M51" s="219"/>
      <c r="N51" s="39"/>
      <c r="O51" s="39"/>
      <c r="P51" s="39"/>
    </row>
    <row r="52" spans="1:16" ht="15" thickTop="1">
      <c r="A52" s="325" t="s">
        <v>3</v>
      </c>
      <c r="B52" s="323" t="s">
        <v>44</v>
      </c>
      <c r="C52" s="323" t="s">
        <v>45</v>
      </c>
      <c r="D52" s="323" t="s">
        <v>4</v>
      </c>
      <c r="E52" s="323" t="s">
        <v>46</v>
      </c>
      <c r="F52" s="323" t="s">
        <v>47</v>
      </c>
      <c r="G52" s="323" t="s">
        <v>48</v>
      </c>
      <c r="H52" s="323" t="s">
        <v>49</v>
      </c>
      <c r="I52" s="323" t="s">
        <v>8</v>
      </c>
      <c r="J52" s="323"/>
      <c r="K52" s="323"/>
      <c r="L52" s="323"/>
      <c r="M52" s="323"/>
      <c r="N52" s="323"/>
      <c r="O52" s="323"/>
      <c r="P52" s="324"/>
    </row>
    <row r="53" spans="1:16" ht="14.25">
      <c r="A53" s="326"/>
      <c r="B53" s="327"/>
      <c r="C53" s="327"/>
      <c r="D53" s="327"/>
      <c r="E53" s="327"/>
      <c r="F53" s="327"/>
      <c r="G53" s="327"/>
      <c r="H53" s="327"/>
      <c r="I53" s="246" t="s">
        <v>9</v>
      </c>
      <c r="J53" s="306" t="s">
        <v>10</v>
      </c>
      <c r="K53" s="306" t="s">
        <v>11</v>
      </c>
      <c r="L53" s="306" t="s">
        <v>12</v>
      </c>
      <c r="M53" s="306" t="s">
        <v>13</v>
      </c>
      <c r="N53" s="306" t="s">
        <v>14</v>
      </c>
      <c r="O53" s="306" t="s">
        <v>15</v>
      </c>
      <c r="P53" s="248" t="s">
        <v>16</v>
      </c>
    </row>
    <row r="54" spans="1:16" ht="14.25">
      <c r="A54" s="363" t="s">
        <v>19</v>
      </c>
      <c r="B54" s="115" t="s">
        <v>88</v>
      </c>
      <c r="C54" s="73" t="s">
        <v>89</v>
      </c>
      <c r="D54" s="67">
        <f aca="true" t="shared" si="16" ref="D54:D68">SUM(I54:P54)</f>
        <v>3</v>
      </c>
      <c r="E54" s="19">
        <f aca="true" t="shared" si="17" ref="E54:E68">D54*16</f>
        <v>48</v>
      </c>
      <c r="F54" s="65"/>
      <c r="G54" s="66"/>
      <c r="H54" s="65"/>
      <c r="I54" s="97"/>
      <c r="J54" s="17"/>
      <c r="K54" s="17"/>
      <c r="L54" s="17">
        <v>3</v>
      </c>
      <c r="M54" s="212"/>
      <c r="N54" s="80"/>
      <c r="O54" s="26"/>
      <c r="P54" s="37"/>
    </row>
    <row r="55" spans="1:16" ht="24">
      <c r="A55" s="363"/>
      <c r="B55" s="115" t="s">
        <v>90</v>
      </c>
      <c r="C55" s="73" t="s">
        <v>91</v>
      </c>
      <c r="D55" s="67">
        <f t="shared" si="16"/>
        <v>2.5</v>
      </c>
      <c r="E55" s="19">
        <f t="shared" si="17"/>
        <v>40</v>
      </c>
      <c r="F55" s="65"/>
      <c r="G55" s="66"/>
      <c r="H55" s="65">
        <v>8</v>
      </c>
      <c r="I55" s="98"/>
      <c r="J55" s="62"/>
      <c r="K55" s="17">
        <v>2.5</v>
      </c>
      <c r="L55" s="14"/>
      <c r="M55" s="212"/>
      <c r="N55" s="80"/>
      <c r="O55" s="26"/>
      <c r="P55" s="37"/>
    </row>
    <row r="56" spans="1:16" ht="24">
      <c r="A56" s="363"/>
      <c r="B56" s="115" t="s">
        <v>92</v>
      </c>
      <c r="C56" s="73" t="s">
        <v>93</v>
      </c>
      <c r="D56" s="67">
        <f t="shared" si="16"/>
        <v>1.5</v>
      </c>
      <c r="E56" s="19">
        <f t="shared" si="17"/>
        <v>24</v>
      </c>
      <c r="F56" s="65"/>
      <c r="G56" s="66"/>
      <c r="H56" s="65">
        <v>8</v>
      </c>
      <c r="I56" s="66"/>
      <c r="J56" s="65"/>
      <c r="K56" s="66"/>
      <c r="L56" s="65">
        <v>1.5</v>
      </c>
      <c r="M56" s="217"/>
      <c r="N56" s="80"/>
      <c r="O56" s="26"/>
      <c r="P56" s="37"/>
    </row>
    <row r="57" spans="1:16" ht="14.25">
      <c r="A57" s="363"/>
      <c r="B57" s="154" t="s">
        <v>94</v>
      </c>
      <c r="C57" s="73" t="s">
        <v>95</v>
      </c>
      <c r="D57" s="67">
        <f t="shared" si="16"/>
        <v>3</v>
      </c>
      <c r="E57" s="19">
        <f t="shared" si="17"/>
        <v>48</v>
      </c>
      <c r="F57" s="65"/>
      <c r="G57" s="66"/>
      <c r="H57" s="65"/>
      <c r="I57" s="66">
        <v>3</v>
      </c>
      <c r="J57" s="65"/>
      <c r="K57" s="66"/>
      <c r="L57" s="65"/>
      <c r="M57" s="217"/>
      <c r="N57" s="80"/>
      <c r="O57" s="26"/>
      <c r="P57" s="37"/>
    </row>
    <row r="58" spans="1:16" ht="14.25">
      <c r="A58" s="363"/>
      <c r="B58" s="154" t="s">
        <v>96</v>
      </c>
      <c r="C58" s="73" t="s">
        <v>97</v>
      </c>
      <c r="D58" s="67">
        <f t="shared" si="16"/>
        <v>2</v>
      </c>
      <c r="E58" s="19">
        <f t="shared" si="17"/>
        <v>32</v>
      </c>
      <c r="F58" s="65"/>
      <c r="G58" s="66"/>
      <c r="H58" s="65"/>
      <c r="I58" s="66"/>
      <c r="J58" s="132">
        <v>2</v>
      </c>
      <c r="K58" s="66"/>
      <c r="L58" s="65"/>
      <c r="M58" s="217"/>
      <c r="N58" s="80"/>
      <c r="O58" s="26"/>
      <c r="P58" s="37"/>
    </row>
    <row r="59" spans="1:16" ht="14.25">
      <c r="A59" s="363"/>
      <c r="B59" s="115" t="s">
        <v>98</v>
      </c>
      <c r="C59" s="73" t="s">
        <v>99</v>
      </c>
      <c r="D59" s="67">
        <f>SUM(J59:P59)</f>
        <v>2.5</v>
      </c>
      <c r="E59" s="19">
        <f t="shared" si="17"/>
        <v>40</v>
      </c>
      <c r="F59" s="65"/>
      <c r="G59" s="66"/>
      <c r="H59" s="65"/>
      <c r="I59" s="66"/>
      <c r="J59" s="65">
        <v>2.5</v>
      </c>
      <c r="K59" s="66"/>
      <c r="L59" s="65"/>
      <c r="M59" s="217"/>
      <c r="N59" s="80"/>
      <c r="O59" s="26"/>
      <c r="P59" s="37"/>
    </row>
    <row r="60" spans="1:16" ht="14.25">
      <c r="A60" s="363"/>
      <c r="B60" s="115" t="s">
        <v>100</v>
      </c>
      <c r="C60" s="73" t="s">
        <v>101</v>
      </c>
      <c r="D60" s="67">
        <f t="shared" si="16"/>
        <v>2.5</v>
      </c>
      <c r="E60" s="19">
        <f t="shared" si="17"/>
        <v>40</v>
      </c>
      <c r="F60" s="65"/>
      <c r="G60" s="66"/>
      <c r="H60" s="65"/>
      <c r="I60" s="66"/>
      <c r="J60" s="65"/>
      <c r="K60" s="66">
        <v>2.5</v>
      </c>
      <c r="L60" s="65"/>
      <c r="M60" s="217"/>
      <c r="N60" s="80"/>
      <c r="O60" s="26"/>
      <c r="P60" s="37"/>
    </row>
    <row r="61" spans="1:16" ht="14.25">
      <c r="A61" s="363"/>
      <c r="B61" s="66">
        <v>30101301</v>
      </c>
      <c r="C61" s="73" t="s">
        <v>102</v>
      </c>
      <c r="D61" s="82">
        <f t="shared" si="16"/>
        <v>2.5</v>
      </c>
      <c r="E61" s="83">
        <f t="shared" si="17"/>
        <v>40</v>
      </c>
      <c r="F61" s="65"/>
      <c r="G61" s="66"/>
      <c r="H61" s="65"/>
      <c r="I61" s="66"/>
      <c r="J61" s="65">
        <v>2.5</v>
      </c>
      <c r="K61" s="66"/>
      <c r="L61" s="65"/>
      <c r="M61" s="217"/>
      <c r="N61" s="80"/>
      <c r="O61" s="26"/>
      <c r="P61" s="87"/>
    </row>
    <row r="62" spans="1:16" ht="14.25">
      <c r="A62" s="363"/>
      <c r="B62" s="66">
        <v>30101302</v>
      </c>
      <c r="C62" s="73" t="s">
        <v>103</v>
      </c>
      <c r="D62" s="82">
        <f t="shared" si="16"/>
        <v>2.5</v>
      </c>
      <c r="E62" s="83">
        <f t="shared" si="17"/>
        <v>40</v>
      </c>
      <c r="F62" s="65"/>
      <c r="G62" s="66"/>
      <c r="H62" s="65"/>
      <c r="I62" s="66"/>
      <c r="J62" s="65"/>
      <c r="K62" s="66">
        <v>2.5</v>
      </c>
      <c r="L62" s="65"/>
      <c r="M62" s="217"/>
      <c r="N62" s="80"/>
      <c r="O62" s="26"/>
      <c r="P62" s="87"/>
    </row>
    <row r="63" spans="1:16" ht="14.25">
      <c r="A63" s="363"/>
      <c r="B63" s="155" t="s">
        <v>104</v>
      </c>
      <c r="C63" s="149" t="s">
        <v>105</v>
      </c>
      <c r="D63" s="82">
        <f t="shared" si="16"/>
        <v>3.5</v>
      </c>
      <c r="E63" s="83">
        <f t="shared" si="17"/>
        <v>56</v>
      </c>
      <c r="F63" s="65"/>
      <c r="G63" s="66"/>
      <c r="H63" s="65"/>
      <c r="I63" s="66"/>
      <c r="J63" s="65"/>
      <c r="K63" s="66">
        <v>3.5</v>
      </c>
      <c r="L63" s="65"/>
      <c r="M63" s="217"/>
      <c r="N63" s="80"/>
      <c r="O63" s="26"/>
      <c r="P63" s="87"/>
    </row>
    <row r="64" spans="1:16" ht="14.25">
      <c r="A64" s="363"/>
      <c r="B64" s="156" t="s">
        <v>106</v>
      </c>
      <c r="C64" s="73" t="s">
        <v>107</v>
      </c>
      <c r="D64" s="82">
        <f t="shared" si="16"/>
        <v>3</v>
      </c>
      <c r="E64" s="83">
        <f t="shared" si="17"/>
        <v>48</v>
      </c>
      <c r="F64" s="65"/>
      <c r="G64" s="66"/>
      <c r="H64" s="65"/>
      <c r="I64" s="66"/>
      <c r="J64" s="65"/>
      <c r="K64" s="66"/>
      <c r="L64" s="65"/>
      <c r="M64" s="218">
        <v>3</v>
      </c>
      <c r="N64" s="80"/>
      <c r="O64" s="26"/>
      <c r="P64" s="87"/>
    </row>
    <row r="65" spans="1:16" ht="14.25">
      <c r="A65" s="363"/>
      <c r="B65" s="115" t="s">
        <v>108</v>
      </c>
      <c r="C65" s="73" t="s">
        <v>109</v>
      </c>
      <c r="D65" s="82">
        <f t="shared" si="16"/>
        <v>2.5</v>
      </c>
      <c r="E65" s="83">
        <f t="shared" si="17"/>
        <v>40</v>
      </c>
      <c r="F65" s="65"/>
      <c r="G65" s="66"/>
      <c r="H65" s="65"/>
      <c r="I65" s="66"/>
      <c r="J65" s="65"/>
      <c r="K65" s="66"/>
      <c r="L65" s="65">
        <v>2.5</v>
      </c>
      <c r="M65" s="217"/>
      <c r="N65" s="80"/>
      <c r="O65" s="26"/>
      <c r="P65" s="87"/>
    </row>
    <row r="66" spans="1:16" ht="14.25">
      <c r="A66" s="363"/>
      <c r="B66" s="115" t="s">
        <v>110</v>
      </c>
      <c r="C66" s="73" t="s">
        <v>111</v>
      </c>
      <c r="D66" s="82">
        <f t="shared" si="16"/>
        <v>3.5</v>
      </c>
      <c r="E66" s="83">
        <f t="shared" si="17"/>
        <v>56</v>
      </c>
      <c r="F66" s="65"/>
      <c r="G66" s="66"/>
      <c r="H66" s="65"/>
      <c r="I66" s="98"/>
      <c r="J66" s="62"/>
      <c r="K66" s="17"/>
      <c r="L66" s="14"/>
      <c r="M66" s="212">
        <v>3.5</v>
      </c>
      <c r="N66" s="256"/>
      <c r="O66" s="26"/>
      <c r="P66" s="87"/>
    </row>
    <row r="67" spans="1:16" ht="14.25">
      <c r="A67" s="363"/>
      <c r="B67" s="153" t="s">
        <v>112</v>
      </c>
      <c r="C67" s="73" t="s">
        <v>113</v>
      </c>
      <c r="D67" s="67">
        <f t="shared" si="16"/>
        <v>1</v>
      </c>
      <c r="E67" s="19">
        <f t="shared" si="17"/>
        <v>16</v>
      </c>
      <c r="F67" s="65"/>
      <c r="G67" s="66"/>
      <c r="H67" s="65"/>
      <c r="I67" s="98">
        <v>1</v>
      </c>
      <c r="J67" s="17"/>
      <c r="K67" s="17"/>
      <c r="L67" s="62"/>
      <c r="M67" s="210"/>
      <c r="N67" s="80"/>
      <c r="O67" s="26"/>
      <c r="P67" s="37"/>
    </row>
    <row r="68" spans="1:16" ht="14.25">
      <c r="A68" s="363"/>
      <c r="B68" s="153" t="s">
        <v>114</v>
      </c>
      <c r="C68" s="73" t="s">
        <v>115</v>
      </c>
      <c r="D68" s="67">
        <f t="shared" si="16"/>
        <v>1.5</v>
      </c>
      <c r="E68" s="19">
        <f t="shared" si="17"/>
        <v>24</v>
      </c>
      <c r="F68" s="65"/>
      <c r="G68" s="66"/>
      <c r="H68" s="65"/>
      <c r="I68" s="98"/>
      <c r="J68" s="17"/>
      <c r="K68" s="17"/>
      <c r="L68" s="62"/>
      <c r="M68" s="210">
        <v>1.5</v>
      </c>
      <c r="N68" s="80"/>
      <c r="O68" s="26"/>
      <c r="P68" s="37"/>
    </row>
    <row r="69" spans="1:16" ht="15" thickBot="1">
      <c r="A69" s="123"/>
      <c r="B69" s="10" t="s">
        <v>26</v>
      </c>
      <c r="C69" s="10"/>
      <c r="D69" s="117">
        <f>SUM(D54:D68)</f>
        <v>37</v>
      </c>
      <c r="E69" s="109">
        <f>SUM(E54:E68)</f>
        <v>592</v>
      </c>
      <c r="F69" s="35">
        <f aca="true" t="shared" si="18" ref="F69:M69">SUM(F54:F68)</f>
        <v>0</v>
      </c>
      <c r="G69" s="35">
        <f t="shared" si="18"/>
        <v>0</v>
      </c>
      <c r="H69" s="35">
        <f t="shared" si="18"/>
        <v>16</v>
      </c>
      <c r="I69" s="100">
        <f t="shared" si="18"/>
        <v>4</v>
      </c>
      <c r="J69" s="35">
        <f t="shared" si="18"/>
        <v>7</v>
      </c>
      <c r="K69" s="35">
        <f t="shared" si="18"/>
        <v>11</v>
      </c>
      <c r="L69" s="35">
        <f t="shared" si="18"/>
        <v>7</v>
      </c>
      <c r="M69" s="216">
        <f t="shared" si="18"/>
        <v>8</v>
      </c>
      <c r="N69" s="235">
        <f>SUM(N54:N67)</f>
        <v>0</v>
      </c>
      <c r="O69" s="35">
        <f>SUM(O54:O67)</f>
        <v>0</v>
      </c>
      <c r="P69" s="38">
        <f>SUM(P54:P67)</f>
        <v>0</v>
      </c>
    </row>
    <row r="70" spans="1:16" ht="15.75" thickBot="1" thickTop="1">
      <c r="A70" s="53"/>
      <c r="B70" s="13" t="s">
        <v>116</v>
      </c>
      <c r="C70" s="13"/>
      <c r="D70" s="55"/>
      <c r="E70" s="40"/>
      <c r="F70" s="40"/>
      <c r="G70" s="40"/>
      <c r="H70" s="40"/>
      <c r="I70" s="111"/>
      <c r="J70" s="39"/>
      <c r="K70" s="39"/>
      <c r="L70" s="39"/>
      <c r="M70" s="219"/>
      <c r="N70" s="39"/>
      <c r="O70" s="39"/>
      <c r="P70" s="39"/>
    </row>
    <row r="71" spans="1:16" ht="15" thickTop="1">
      <c r="A71" s="325" t="s">
        <v>3</v>
      </c>
      <c r="B71" s="323" t="s">
        <v>44</v>
      </c>
      <c r="C71" s="323" t="s">
        <v>45</v>
      </c>
      <c r="D71" s="319" t="s">
        <v>4</v>
      </c>
      <c r="E71" s="323" t="s">
        <v>46</v>
      </c>
      <c r="F71" s="323" t="s">
        <v>47</v>
      </c>
      <c r="G71" s="323" t="s">
        <v>48</v>
      </c>
      <c r="H71" s="323" t="s">
        <v>49</v>
      </c>
      <c r="I71" s="323" t="s">
        <v>8</v>
      </c>
      <c r="J71" s="323"/>
      <c r="K71" s="323"/>
      <c r="L71" s="323"/>
      <c r="M71" s="323"/>
      <c r="N71" s="323"/>
      <c r="O71" s="323"/>
      <c r="P71" s="324"/>
    </row>
    <row r="72" spans="1:16" ht="14.25">
      <c r="A72" s="326"/>
      <c r="B72" s="327"/>
      <c r="C72" s="327"/>
      <c r="D72" s="320"/>
      <c r="E72" s="327"/>
      <c r="F72" s="327"/>
      <c r="G72" s="327"/>
      <c r="H72" s="327"/>
      <c r="I72" s="246" t="s">
        <v>9</v>
      </c>
      <c r="J72" s="306" t="s">
        <v>10</v>
      </c>
      <c r="K72" s="306" t="s">
        <v>11</v>
      </c>
      <c r="L72" s="306" t="s">
        <v>12</v>
      </c>
      <c r="M72" s="306" t="s">
        <v>13</v>
      </c>
      <c r="N72" s="306" t="s">
        <v>14</v>
      </c>
      <c r="O72" s="306" t="s">
        <v>15</v>
      </c>
      <c r="P72" s="248" t="s">
        <v>16</v>
      </c>
    </row>
    <row r="73" spans="1:16" ht="14.25">
      <c r="A73" s="360" t="s">
        <v>276</v>
      </c>
      <c r="B73" s="155" t="s">
        <v>117</v>
      </c>
      <c r="C73" s="257" t="s">
        <v>118</v>
      </c>
      <c r="D73" s="67">
        <v>2</v>
      </c>
      <c r="E73" s="19">
        <f>D73*16</f>
        <v>32</v>
      </c>
      <c r="F73" s="64"/>
      <c r="G73" s="66"/>
      <c r="H73" s="64"/>
      <c r="I73" s="98"/>
      <c r="J73" s="17"/>
      <c r="K73" s="17"/>
      <c r="L73" s="65"/>
      <c r="M73" s="218">
        <v>2</v>
      </c>
      <c r="N73" s="65"/>
      <c r="O73" s="66"/>
      <c r="P73" s="37"/>
    </row>
    <row r="74" spans="1:16" ht="14.25">
      <c r="A74" s="361"/>
      <c r="B74" s="155" t="s">
        <v>119</v>
      </c>
      <c r="C74" s="257" t="s">
        <v>120</v>
      </c>
      <c r="D74" s="67">
        <f>SUM(I74:P74)</f>
        <v>2</v>
      </c>
      <c r="E74" s="19">
        <f>D74*16</f>
        <v>32</v>
      </c>
      <c r="F74" s="65"/>
      <c r="G74" s="66"/>
      <c r="H74" s="65"/>
      <c r="I74" s="90"/>
      <c r="J74" s="68"/>
      <c r="K74" s="69"/>
      <c r="L74" s="65"/>
      <c r="M74" s="218">
        <v>2</v>
      </c>
      <c r="N74" s="65"/>
      <c r="O74" s="66"/>
      <c r="P74" s="37"/>
    </row>
    <row r="75" spans="1:16" ht="14.25">
      <c r="A75" s="361"/>
      <c r="B75" s="155" t="s">
        <v>121</v>
      </c>
      <c r="C75" s="257" t="s">
        <v>122</v>
      </c>
      <c r="D75" s="67">
        <f>SUM(I75:P75)</f>
        <v>2</v>
      </c>
      <c r="E75" s="19">
        <f>D75*16</f>
        <v>32</v>
      </c>
      <c r="F75" s="65"/>
      <c r="G75" s="66"/>
      <c r="H75" s="65"/>
      <c r="I75" s="90"/>
      <c r="J75" s="68"/>
      <c r="K75" s="68"/>
      <c r="L75" s="65"/>
      <c r="M75" s="218">
        <v>2</v>
      </c>
      <c r="N75" s="65"/>
      <c r="O75" s="66"/>
      <c r="P75" s="37"/>
    </row>
    <row r="76" spans="1:16" ht="14.25">
      <c r="A76" s="361"/>
      <c r="B76" s="168" t="s">
        <v>123</v>
      </c>
      <c r="C76" s="259" t="s">
        <v>124</v>
      </c>
      <c r="D76" s="169">
        <f>SUM(I76:P76)</f>
        <v>2</v>
      </c>
      <c r="E76" s="170">
        <f>D76*16</f>
        <v>32</v>
      </c>
      <c r="F76" s="171"/>
      <c r="G76" s="172"/>
      <c r="H76" s="170"/>
      <c r="I76" s="173"/>
      <c r="J76" s="174"/>
      <c r="K76" s="174"/>
      <c r="L76" s="175"/>
      <c r="M76" s="217"/>
      <c r="N76" s="132">
        <v>2</v>
      </c>
      <c r="O76" s="172"/>
      <c r="P76" s="191"/>
    </row>
    <row r="77" spans="1:16" ht="14.25">
      <c r="A77" s="362"/>
      <c r="B77" s="168" t="s">
        <v>125</v>
      </c>
      <c r="C77" s="259" t="s">
        <v>126</v>
      </c>
      <c r="D77" s="169">
        <f>SUM(I77:P77)</f>
        <v>2</v>
      </c>
      <c r="E77" s="170">
        <f>D77*16</f>
        <v>32</v>
      </c>
      <c r="F77" s="171"/>
      <c r="G77" s="172"/>
      <c r="H77" s="170"/>
      <c r="I77" s="173"/>
      <c r="J77" s="174"/>
      <c r="K77" s="174"/>
      <c r="L77" s="175"/>
      <c r="M77" s="217"/>
      <c r="N77" s="132">
        <v>2</v>
      </c>
      <c r="O77" s="177"/>
      <c r="P77" s="191"/>
    </row>
    <row r="78" spans="1:16" ht="15" thickBot="1">
      <c r="A78" s="276"/>
      <c r="B78" s="178" t="s">
        <v>26</v>
      </c>
      <c r="C78" s="178"/>
      <c r="D78" s="179">
        <f aca="true" t="shared" si="19" ref="D78:P78">SUM(D73:D77)</f>
        <v>10</v>
      </c>
      <c r="E78" s="180">
        <f t="shared" si="19"/>
        <v>160</v>
      </c>
      <c r="F78" s="179">
        <f t="shared" si="19"/>
        <v>0</v>
      </c>
      <c r="G78" s="179">
        <f t="shared" si="19"/>
        <v>0</v>
      </c>
      <c r="H78" s="179">
        <f t="shared" si="19"/>
        <v>0</v>
      </c>
      <c r="I78" s="181">
        <f t="shared" si="19"/>
        <v>0</v>
      </c>
      <c r="J78" s="179">
        <f t="shared" si="19"/>
        <v>0</v>
      </c>
      <c r="K78" s="179">
        <f t="shared" si="19"/>
        <v>0</v>
      </c>
      <c r="L78" s="179">
        <f t="shared" si="19"/>
        <v>0</v>
      </c>
      <c r="M78" s="216">
        <f t="shared" si="19"/>
        <v>6</v>
      </c>
      <c r="N78" s="235">
        <f t="shared" si="19"/>
        <v>4</v>
      </c>
      <c r="O78" s="179">
        <f t="shared" si="19"/>
        <v>0</v>
      </c>
      <c r="P78" s="281">
        <f t="shared" si="19"/>
        <v>0</v>
      </c>
    </row>
    <row r="79" spans="1:16" ht="15.75" thickBot="1" thickTop="1">
      <c r="A79" s="182"/>
      <c r="B79" s="183"/>
      <c r="C79" s="183"/>
      <c r="D79" s="184"/>
      <c r="E79" s="185"/>
      <c r="F79" s="184"/>
      <c r="G79" s="184"/>
      <c r="H79" s="184"/>
      <c r="I79" s="186"/>
      <c r="J79" s="184"/>
      <c r="K79" s="184"/>
      <c r="L79" s="184"/>
      <c r="M79" s="219"/>
      <c r="N79" s="39"/>
      <c r="O79" s="184"/>
      <c r="P79" s="184"/>
    </row>
    <row r="80" spans="1:16" ht="15" thickTop="1">
      <c r="A80" s="325" t="s">
        <v>3</v>
      </c>
      <c r="B80" s="323" t="s">
        <v>44</v>
      </c>
      <c r="C80" s="323" t="s">
        <v>45</v>
      </c>
      <c r="D80" s="319" t="s">
        <v>4</v>
      </c>
      <c r="E80" s="323" t="s">
        <v>46</v>
      </c>
      <c r="F80" s="323" t="s">
        <v>47</v>
      </c>
      <c r="G80" s="323" t="s">
        <v>48</v>
      </c>
      <c r="H80" s="323" t="s">
        <v>49</v>
      </c>
      <c r="I80" s="323" t="s">
        <v>8</v>
      </c>
      <c r="J80" s="323"/>
      <c r="K80" s="323"/>
      <c r="L80" s="323"/>
      <c r="M80" s="323"/>
      <c r="N80" s="323"/>
      <c r="O80" s="323"/>
      <c r="P80" s="324"/>
    </row>
    <row r="81" spans="1:16" ht="14.25">
      <c r="A81" s="326"/>
      <c r="B81" s="327"/>
      <c r="C81" s="327"/>
      <c r="D81" s="320"/>
      <c r="E81" s="327"/>
      <c r="F81" s="327"/>
      <c r="G81" s="327"/>
      <c r="H81" s="327"/>
      <c r="I81" s="246" t="s">
        <v>9</v>
      </c>
      <c r="J81" s="306" t="s">
        <v>10</v>
      </c>
      <c r="K81" s="306" t="s">
        <v>11</v>
      </c>
      <c r="L81" s="306" t="s">
        <v>12</v>
      </c>
      <c r="M81" s="306" t="s">
        <v>13</v>
      </c>
      <c r="N81" s="306" t="s">
        <v>14</v>
      </c>
      <c r="O81" s="306" t="s">
        <v>15</v>
      </c>
      <c r="P81" s="248" t="s">
        <v>16</v>
      </c>
    </row>
    <row r="82" spans="1:16" ht="14.25">
      <c r="A82" s="359" t="s">
        <v>275</v>
      </c>
      <c r="B82" s="190" t="s">
        <v>127</v>
      </c>
      <c r="C82" s="259" t="s">
        <v>128</v>
      </c>
      <c r="D82" s="169">
        <v>2</v>
      </c>
      <c r="E82" s="170">
        <f>D82*16</f>
        <v>32</v>
      </c>
      <c r="F82" s="175"/>
      <c r="G82" s="172"/>
      <c r="H82" s="175"/>
      <c r="I82" s="173"/>
      <c r="J82" s="174"/>
      <c r="K82" s="175"/>
      <c r="L82" s="172"/>
      <c r="M82" s="220">
        <v>2</v>
      </c>
      <c r="N82" s="124"/>
      <c r="O82" s="175"/>
      <c r="P82" s="191"/>
    </row>
    <row r="83" spans="1:16" ht="14.25">
      <c r="A83" s="359"/>
      <c r="B83" s="190" t="s">
        <v>129</v>
      </c>
      <c r="C83" s="259" t="s">
        <v>130</v>
      </c>
      <c r="D83" s="169">
        <f>SUM(I83:P83)</f>
        <v>2.5</v>
      </c>
      <c r="E83" s="170">
        <f>D83*16</f>
        <v>40</v>
      </c>
      <c r="F83" s="175"/>
      <c r="G83" s="172"/>
      <c r="H83" s="175"/>
      <c r="I83" s="192"/>
      <c r="J83" s="193"/>
      <c r="K83" s="175"/>
      <c r="L83" s="172"/>
      <c r="M83" s="220">
        <v>2.5</v>
      </c>
      <c r="N83" s="124"/>
      <c r="O83" s="175"/>
      <c r="P83" s="191"/>
    </row>
    <row r="84" spans="1:16" ht="14.25">
      <c r="A84" s="359"/>
      <c r="B84" s="190" t="s">
        <v>131</v>
      </c>
      <c r="C84" s="259" t="s">
        <v>132</v>
      </c>
      <c r="D84" s="169">
        <f>SUM(I84:P84)</f>
        <v>2</v>
      </c>
      <c r="E84" s="170">
        <f>D84*16</f>
        <v>32</v>
      </c>
      <c r="F84" s="175"/>
      <c r="G84" s="172"/>
      <c r="H84" s="175"/>
      <c r="I84" s="192"/>
      <c r="J84" s="193"/>
      <c r="K84" s="175"/>
      <c r="L84" s="172"/>
      <c r="M84" s="220"/>
      <c r="N84" s="124">
        <v>2</v>
      </c>
      <c r="O84" s="175"/>
      <c r="P84" s="191"/>
    </row>
    <row r="85" spans="1:16" ht="14.25">
      <c r="A85" s="359"/>
      <c r="B85" s="190" t="s">
        <v>133</v>
      </c>
      <c r="C85" s="259" t="s">
        <v>134</v>
      </c>
      <c r="D85" s="169">
        <f>SUM(I85:P85)</f>
        <v>2</v>
      </c>
      <c r="E85" s="170">
        <f>D85*16</f>
        <v>32</v>
      </c>
      <c r="F85" s="171"/>
      <c r="G85" s="172"/>
      <c r="H85" s="170"/>
      <c r="I85" s="173"/>
      <c r="J85" s="174"/>
      <c r="K85" s="175"/>
      <c r="L85" s="172"/>
      <c r="M85" s="220"/>
      <c r="N85" s="124">
        <v>2</v>
      </c>
      <c r="O85" s="175"/>
      <c r="P85" s="191"/>
    </row>
    <row r="86" spans="1:16" ht="14.25">
      <c r="A86" s="359"/>
      <c r="B86" s="155" t="s">
        <v>135</v>
      </c>
      <c r="C86" s="257" t="s">
        <v>118</v>
      </c>
      <c r="D86" s="67">
        <f>SUM(I86:P86)</f>
        <v>1.5</v>
      </c>
      <c r="E86" s="19">
        <f>D86*16</f>
        <v>24</v>
      </c>
      <c r="F86" s="76"/>
      <c r="G86" s="77"/>
      <c r="H86" s="74"/>
      <c r="I86" s="102"/>
      <c r="J86" s="78"/>
      <c r="K86" s="79"/>
      <c r="L86" s="78"/>
      <c r="M86" s="221">
        <v>1.5</v>
      </c>
      <c r="N86" s="69"/>
      <c r="O86" s="80"/>
      <c r="P86" s="280"/>
    </row>
    <row r="87" spans="1:16" ht="15" thickBot="1">
      <c r="A87" s="123"/>
      <c r="B87" s="10" t="s">
        <v>26</v>
      </c>
      <c r="C87" s="10"/>
      <c r="D87" s="116">
        <f aca="true" t="shared" si="20" ref="D87:P87">SUM(D82:D86)</f>
        <v>10</v>
      </c>
      <c r="E87" s="109">
        <f t="shared" si="20"/>
        <v>160</v>
      </c>
      <c r="F87" s="118">
        <f t="shared" si="20"/>
        <v>0</v>
      </c>
      <c r="G87" s="118">
        <f t="shared" si="20"/>
        <v>0</v>
      </c>
      <c r="H87" s="118">
        <f t="shared" si="20"/>
        <v>0</v>
      </c>
      <c r="I87" s="119">
        <f t="shared" si="20"/>
        <v>0</v>
      </c>
      <c r="J87" s="118">
        <f t="shared" si="20"/>
        <v>0</v>
      </c>
      <c r="K87" s="118">
        <f t="shared" si="20"/>
        <v>0</v>
      </c>
      <c r="L87" s="118">
        <f t="shared" si="20"/>
        <v>0</v>
      </c>
      <c r="M87" s="216">
        <f t="shared" si="20"/>
        <v>6</v>
      </c>
      <c r="N87" s="235">
        <f t="shared" si="20"/>
        <v>4</v>
      </c>
      <c r="O87" s="118">
        <f t="shared" si="20"/>
        <v>0</v>
      </c>
      <c r="P87" s="279">
        <f t="shared" si="20"/>
        <v>0</v>
      </c>
    </row>
    <row r="88" spans="1:16" ht="15.75" thickBot="1" thickTop="1">
      <c r="A88" s="113"/>
      <c r="B88" s="41"/>
      <c r="C88" s="41"/>
      <c r="D88" s="39"/>
      <c r="E88" s="40"/>
      <c r="F88" s="39"/>
      <c r="G88" s="39"/>
      <c r="H88" s="39"/>
      <c r="I88" s="111"/>
      <c r="J88" s="39"/>
      <c r="K88" s="39"/>
      <c r="L88" s="39"/>
      <c r="M88" s="219"/>
      <c r="N88" s="39"/>
      <c r="O88" s="39"/>
      <c r="P88" s="39"/>
    </row>
    <row r="89" spans="1:16" ht="15" thickTop="1">
      <c r="A89" s="325" t="s">
        <v>3</v>
      </c>
      <c r="B89" s="323" t="s">
        <v>44</v>
      </c>
      <c r="C89" s="323" t="s">
        <v>45</v>
      </c>
      <c r="D89" s="319" t="s">
        <v>4</v>
      </c>
      <c r="E89" s="323" t="s">
        <v>46</v>
      </c>
      <c r="F89" s="323" t="s">
        <v>47</v>
      </c>
      <c r="G89" s="323" t="s">
        <v>48</v>
      </c>
      <c r="H89" s="323" t="s">
        <v>49</v>
      </c>
      <c r="I89" s="323" t="s">
        <v>8</v>
      </c>
      <c r="J89" s="323"/>
      <c r="K89" s="323"/>
      <c r="L89" s="323"/>
      <c r="M89" s="323"/>
      <c r="N89" s="323"/>
      <c r="O89" s="323"/>
      <c r="P89" s="324"/>
    </row>
    <row r="90" spans="1:16" ht="14.25">
      <c r="A90" s="326"/>
      <c r="B90" s="327"/>
      <c r="C90" s="327"/>
      <c r="D90" s="320"/>
      <c r="E90" s="327"/>
      <c r="F90" s="327"/>
      <c r="G90" s="327"/>
      <c r="H90" s="327"/>
      <c r="I90" s="246" t="s">
        <v>9</v>
      </c>
      <c r="J90" s="306" t="s">
        <v>10</v>
      </c>
      <c r="K90" s="306" t="s">
        <v>11</v>
      </c>
      <c r="L90" s="306" t="s">
        <v>12</v>
      </c>
      <c r="M90" s="306" t="s">
        <v>13</v>
      </c>
      <c r="N90" s="306" t="s">
        <v>14</v>
      </c>
      <c r="O90" s="306" t="s">
        <v>15</v>
      </c>
      <c r="P90" s="248" t="s">
        <v>16</v>
      </c>
    </row>
    <row r="91" spans="1:16" ht="14.25">
      <c r="A91" s="350" t="s">
        <v>274</v>
      </c>
      <c r="B91" s="168"/>
      <c r="C91" s="260" t="s">
        <v>136</v>
      </c>
      <c r="D91" s="169">
        <f>M91</f>
        <v>2.5</v>
      </c>
      <c r="E91" s="170">
        <f>D91*16</f>
        <v>40</v>
      </c>
      <c r="F91" s="175" t="s">
        <v>116</v>
      </c>
      <c r="G91" s="172"/>
      <c r="H91" s="175"/>
      <c r="I91" s="173"/>
      <c r="J91" s="174"/>
      <c r="K91" s="174"/>
      <c r="L91" s="175"/>
      <c r="M91" s="218">
        <v>2.5</v>
      </c>
      <c r="N91" s="65"/>
      <c r="O91" s="172"/>
      <c r="P91" s="268"/>
    </row>
    <row r="92" spans="1:16" ht="14.25">
      <c r="A92" s="357"/>
      <c r="B92" s="194"/>
      <c r="C92" s="277" t="s">
        <v>138</v>
      </c>
      <c r="D92" s="169">
        <f>SUM(I92:P92)</f>
        <v>2</v>
      </c>
      <c r="E92" s="170">
        <f>D92*16</f>
        <v>32</v>
      </c>
      <c r="F92" s="175"/>
      <c r="G92" s="172"/>
      <c r="H92" s="175"/>
      <c r="I92" s="192"/>
      <c r="J92" s="193"/>
      <c r="K92" s="207"/>
      <c r="L92" s="175"/>
      <c r="M92" s="218">
        <v>2</v>
      </c>
      <c r="N92" s="65"/>
      <c r="O92" s="172"/>
      <c r="P92" s="268"/>
    </row>
    <row r="93" spans="1:16" ht="14.25">
      <c r="A93" s="357"/>
      <c r="B93" s="194"/>
      <c r="C93" s="277" t="s">
        <v>139</v>
      </c>
      <c r="D93" s="169">
        <f>SUM(I93:P93)</f>
        <v>2</v>
      </c>
      <c r="E93" s="170">
        <f>D93*16</f>
        <v>32</v>
      </c>
      <c r="F93" s="175"/>
      <c r="G93" s="172"/>
      <c r="H93" s="175"/>
      <c r="I93" s="192"/>
      <c r="J93" s="193"/>
      <c r="K93" s="193"/>
      <c r="L93" s="175"/>
      <c r="M93" s="218">
        <v>2</v>
      </c>
      <c r="N93" s="65"/>
      <c r="O93" s="172"/>
      <c r="P93" s="268"/>
    </row>
    <row r="94" spans="1:16" ht="14.25">
      <c r="A94" s="357"/>
      <c r="B94" s="194"/>
      <c r="C94" s="260" t="s">
        <v>140</v>
      </c>
      <c r="D94" s="169">
        <f>SUM(I94:P94)</f>
        <v>1.5</v>
      </c>
      <c r="E94" s="170">
        <f>D94*16</f>
        <v>24</v>
      </c>
      <c r="F94" s="171"/>
      <c r="G94" s="172"/>
      <c r="H94" s="170"/>
      <c r="I94" s="173"/>
      <c r="J94" s="174"/>
      <c r="K94" s="174"/>
      <c r="L94" s="208"/>
      <c r="M94" s="212"/>
      <c r="N94" s="80">
        <v>1.5</v>
      </c>
      <c r="O94" s="209"/>
      <c r="P94" s="191"/>
    </row>
    <row r="95" spans="1:16" ht="14.25">
      <c r="A95" s="358"/>
      <c r="B95" s="194"/>
      <c r="C95" s="260" t="s">
        <v>141</v>
      </c>
      <c r="D95" s="169">
        <f>SUM(I95:P95)</f>
        <v>2</v>
      </c>
      <c r="E95" s="170">
        <f>D95*16</f>
        <v>32</v>
      </c>
      <c r="F95" s="171"/>
      <c r="G95" s="278"/>
      <c r="H95" s="170"/>
      <c r="I95" s="173"/>
      <c r="J95" s="174"/>
      <c r="K95" s="208"/>
      <c r="L95" s="174"/>
      <c r="M95" s="212"/>
      <c r="N95" s="80">
        <v>2</v>
      </c>
      <c r="O95" s="209"/>
      <c r="P95" s="191"/>
    </row>
    <row r="96" spans="1:16" ht="15" thickBot="1">
      <c r="A96" s="123"/>
      <c r="B96" s="10" t="s">
        <v>26</v>
      </c>
      <c r="C96" s="10"/>
      <c r="D96" s="116">
        <f>SUM(D91:D95)</f>
        <v>10</v>
      </c>
      <c r="E96" s="109">
        <f aca="true" t="shared" si="21" ref="E96:O96">SUM(E91:E95)</f>
        <v>160</v>
      </c>
      <c r="F96" s="118">
        <f t="shared" si="21"/>
        <v>0</v>
      </c>
      <c r="G96" s="118">
        <f t="shared" si="21"/>
        <v>0</v>
      </c>
      <c r="H96" s="118">
        <f t="shared" si="21"/>
        <v>0</v>
      </c>
      <c r="I96" s="119">
        <f t="shared" si="21"/>
        <v>0</v>
      </c>
      <c r="J96" s="118">
        <f t="shared" si="21"/>
        <v>0</v>
      </c>
      <c r="K96" s="118">
        <f t="shared" si="21"/>
        <v>0</v>
      </c>
      <c r="L96" s="118">
        <f t="shared" si="21"/>
        <v>0</v>
      </c>
      <c r="M96" s="216">
        <f t="shared" si="21"/>
        <v>6.5</v>
      </c>
      <c r="N96" s="235">
        <f t="shared" si="21"/>
        <v>3.5</v>
      </c>
      <c r="O96" s="118">
        <f t="shared" si="21"/>
        <v>0</v>
      </c>
      <c r="P96" s="279">
        <f>SUM(P90:P93)</f>
        <v>0</v>
      </c>
    </row>
    <row r="97" spans="1:16" ht="15.75" thickBot="1" thickTop="1">
      <c r="A97" s="113" t="s">
        <v>116</v>
      </c>
      <c r="B97" s="41"/>
      <c r="C97" s="41"/>
      <c r="D97" s="39"/>
      <c r="E97" s="40"/>
      <c r="F97" s="39"/>
      <c r="G97" s="39"/>
      <c r="H97" s="39"/>
      <c r="I97" s="111"/>
      <c r="J97" s="39"/>
      <c r="K97" s="39"/>
      <c r="L97" s="39"/>
      <c r="M97" s="219"/>
      <c r="N97" s="39"/>
      <c r="O97" s="39"/>
      <c r="P97" s="39"/>
    </row>
    <row r="98" spans="1:16" ht="15" thickTop="1">
      <c r="A98" s="325" t="s">
        <v>3</v>
      </c>
      <c r="B98" s="323" t="s">
        <v>44</v>
      </c>
      <c r="C98" s="323" t="s">
        <v>45</v>
      </c>
      <c r="D98" s="319" t="s">
        <v>4</v>
      </c>
      <c r="E98" s="323" t="s">
        <v>46</v>
      </c>
      <c r="F98" s="323" t="s">
        <v>47</v>
      </c>
      <c r="G98" s="323" t="s">
        <v>48</v>
      </c>
      <c r="H98" s="323" t="s">
        <v>49</v>
      </c>
      <c r="I98" s="323" t="s">
        <v>8</v>
      </c>
      <c r="J98" s="323"/>
      <c r="K98" s="323"/>
      <c r="L98" s="323"/>
      <c r="M98" s="323"/>
      <c r="N98" s="323"/>
      <c r="O98" s="323"/>
      <c r="P98" s="324"/>
    </row>
    <row r="99" spans="1:16" ht="14.25">
      <c r="A99" s="326"/>
      <c r="B99" s="327"/>
      <c r="C99" s="327"/>
      <c r="D99" s="320"/>
      <c r="E99" s="327"/>
      <c r="F99" s="327"/>
      <c r="G99" s="327"/>
      <c r="H99" s="327"/>
      <c r="I99" s="246" t="s">
        <v>9</v>
      </c>
      <c r="J99" s="306" t="s">
        <v>10</v>
      </c>
      <c r="K99" s="306" t="s">
        <v>11</v>
      </c>
      <c r="L99" s="306" t="s">
        <v>12</v>
      </c>
      <c r="M99" s="306" t="s">
        <v>13</v>
      </c>
      <c r="N99" s="306" t="s">
        <v>14</v>
      </c>
      <c r="O99" s="306" t="s">
        <v>15</v>
      </c>
      <c r="P99" s="248" t="s">
        <v>16</v>
      </c>
    </row>
    <row r="100" spans="1:16" ht="14.25">
      <c r="A100" s="356" t="s">
        <v>142</v>
      </c>
      <c r="B100" s="189" t="s">
        <v>143</v>
      </c>
      <c r="C100" s="188" t="s">
        <v>144</v>
      </c>
      <c r="D100" s="189">
        <f aca="true" t="shared" si="22" ref="D100:D105">SUM(I100:P100)</f>
        <v>1</v>
      </c>
      <c r="E100" s="189">
        <f aca="true" t="shared" si="23" ref="E100:E105">D100*16</f>
        <v>16</v>
      </c>
      <c r="F100" s="189"/>
      <c r="G100" s="172"/>
      <c r="H100" s="175"/>
      <c r="I100" s="192"/>
      <c r="J100" s="193"/>
      <c r="K100" s="207"/>
      <c r="L100" s="175"/>
      <c r="M100" s="217"/>
      <c r="N100" s="132">
        <v>1</v>
      </c>
      <c r="O100" s="172"/>
      <c r="P100" s="268"/>
    </row>
    <row r="101" spans="1:16" ht="14.25">
      <c r="A101" s="351"/>
      <c r="B101" s="189" t="s">
        <v>145</v>
      </c>
      <c r="C101" s="188" t="s">
        <v>146</v>
      </c>
      <c r="D101" s="189">
        <f t="shared" si="22"/>
        <v>2</v>
      </c>
      <c r="E101" s="189">
        <f t="shared" si="23"/>
        <v>32</v>
      </c>
      <c r="F101" s="175"/>
      <c r="G101" s="172"/>
      <c r="H101" s="175"/>
      <c r="I101" s="172"/>
      <c r="J101" s="175"/>
      <c r="K101" s="193"/>
      <c r="L101" s="175"/>
      <c r="M101" s="217"/>
      <c r="N101" s="132">
        <v>2</v>
      </c>
      <c r="O101" s="172"/>
      <c r="P101" s="268"/>
    </row>
    <row r="102" spans="1:16" ht="14.25">
      <c r="A102" s="351"/>
      <c r="B102" s="189" t="s">
        <v>147</v>
      </c>
      <c r="C102" s="188" t="s">
        <v>148</v>
      </c>
      <c r="D102" s="189">
        <f t="shared" si="22"/>
        <v>1</v>
      </c>
      <c r="E102" s="189">
        <f t="shared" si="23"/>
        <v>16</v>
      </c>
      <c r="F102" s="175"/>
      <c r="G102" s="172"/>
      <c r="H102" s="175"/>
      <c r="I102" s="172"/>
      <c r="J102" s="175"/>
      <c r="K102" s="170"/>
      <c r="L102" s="175"/>
      <c r="M102" s="217"/>
      <c r="N102" s="132">
        <v>1</v>
      </c>
      <c r="O102" s="172"/>
      <c r="P102" s="268"/>
    </row>
    <row r="103" spans="1:16" ht="14.25">
      <c r="A103" s="351"/>
      <c r="B103" s="189">
        <v>3100826</v>
      </c>
      <c r="C103" s="188" t="s">
        <v>149</v>
      </c>
      <c r="D103" s="189">
        <f t="shared" si="22"/>
        <v>2.5</v>
      </c>
      <c r="E103" s="189">
        <f t="shared" si="23"/>
        <v>40</v>
      </c>
      <c r="F103" s="175"/>
      <c r="G103" s="172"/>
      <c r="H103" s="175"/>
      <c r="I103" s="172"/>
      <c r="J103" s="175"/>
      <c r="K103" s="170"/>
      <c r="L103" s="175"/>
      <c r="M103" s="217"/>
      <c r="N103" s="132">
        <v>2.5</v>
      </c>
      <c r="O103" s="172"/>
      <c r="P103" s="268"/>
    </row>
    <row r="104" spans="1:16" ht="14.25">
      <c r="A104" s="351"/>
      <c r="B104" s="189" t="s">
        <v>150</v>
      </c>
      <c r="C104" s="188" t="s">
        <v>151</v>
      </c>
      <c r="D104" s="189">
        <f t="shared" si="22"/>
        <v>1</v>
      </c>
      <c r="E104" s="189">
        <f t="shared" si="23"/>
        <v>16</v>
      </c>
      <c r="F104" s="175"/>
      <c r="G104" s="172"/>
      <c r="H104" s="175">
        <v>8</v>
      </c>
      <c r="I104" s="172"/>
      <c r="J104" s="175"/>
      <c r="K104" s="193"/>
      <c r="L104" s="175"/>
      <c r="M104" s="217"/>
      <c r="N104" s="132">
        <v>1</v>
      </c>
      <c r="O104" s="172"/>
      <c r="P104" s="269"/>
    </row>
    <row r="105" spans="1:16" ht="14.25">
      <c r="A105" s="351"/>
      <c r="B105" s="189">
        <v>31104820</v>
      </c>
      <c r="C105" s="259" t="s">
        <v>152</v>
      </c>
      <c r="D105" s="189">
        <f t="shared" si="22"/>
        <v>1.5</v>
      </c>
      <c r="E105" s="189">
        <f t="shared" si="23"/>
        <v>24</v>
      </c>
      <c r="F105" s="189"/>
      <c r="G105" s="172"/>
      <c r="H105" s="175"/>
      <c r="I105" s="192"/>
      <c r="J105" s="193"/>
      <c r="K105" s="193"/>
      <c r="L105" s="207"/>
      <c r="M105" s="221"/>
      <c r="N105" s="68">
        <v>1.5</v>
      </c>
      <c r="O105" s="270"/>
      <c r="P105" s="271"/>
    </row>
    <row r="106" spans="1:16" ht="22.5">
      <c r="A106" s="351"/>
      <c r="B106" s="272" t="s">
        <v>271</v>
      </c>
      <c r="C106" s="188" t="s">
        <v>265</v>
      </c>
      <c r="D106" s="189">
        <v>1</v>
      </c>
      <c r="E106" s="189">
        <v>16</v>
      </c>
      <c r="F106" s="189"/>
      <c r="G106" s="172"/>
      <c r="H106" s="175"/>
      <c r="I106" s="192"/>
      <c r="J106" s="193"/>
      <c r="K106" s="193"/>
      <c r="L106" s="207"/>
      <c r="M106" s="221">
        <v>1</v>
      </c>
      <c r="N106" s="68"/>
      <c r="O106" s="270"/>
      <c r="P106" s="271"/>
    </row>
    <row r="107" spans="1:16" ht="14.25">
      <c r="A107" s="351"/>
      <c r="B107" s="272" t="s">
        <v>271</v>
      </c>
      <c r="C107" s="188" t="s">
        <v>266</v>
      </c>
      <c r="D107" s="189">
        <v>2</v>
      </c>
      <c r="E107" s="189">
        <v>32</v>
      </c>
      <c r="F107" s="189"/>
      <c r="G107" s="172"/>
      <c r="H107" s="175"/>
      <c r="I107" s="192"/>
      <c r="J107" s="193"/>
      <c r="K107" s="193"/>
      <c r="L107" s="207"/>
      <c r="M107" s="221">
        <v>2</v>
      </c>
      <c r="N107" s="68"/>
      <c r="O107" s="270"/>
      <c r="P107" s="271"/>
    </row>
    <row r="108" spans="1:16" ht="22.5">
      <c r="A108" s="351"/>
      <c r="B108" s="272" t="s">
        <v>271</v>
      </c>
      <c r="C108" s="273" t="s">
        <v>267</v>
      </c>
      <c r="D108" s="189">
        <v>3</v>
      </c>
      <c r="E108" s="189">
        <v>48</v>
      </c>
      <c r="F108" s="189"/>
      <c r="G108" s="172"/>
      <c r="H108" s="175"/>
      <c r="I108" s="192"/>
      <c r="J108" s="193"/>
      <c r="K108" s="193"/>
      <c r="L108" s="207"/>
      <c r="M108" s="221"/>
      <c r="N108" s="68">
        <v>3</v>
      </c>
      <c r="O108" s="270"/>
      <c r="P108" s="271"/>
    </row>
    <row r="109" spans="1:16" ht="14.25">
      <c r="A109" s="351"/>
      <c r="B109" s="272" t="s">
        <v>271</v>
      </c>
      <c r="C109" s="273" t="s">
        <v>268</v>
      </c>
      <c r="D109" s="189">
        <v>2</v>
      </c>
      <c r="E109" s="189">
        <v>32</v>
      </c>
      <c r="F109" s="189"/>
      <c r="G109" s="172"/>
      <c r="H109" s="175"/>
      <c r="I109" s="192"/>
      <c r="J109" s="193"/>
      <c r="K109" s="193"/>
      <c r="L109" s="207"/>
      <c r="M109" s="274"/>
      <c r="N109" s="275">
        <v>2</v>
      </c>
      <c r="O109" s="270"/>
      <c r="P109" s="271"/>
    </row>
    <row r="110" spans="1:16" ht="14.25">
      <c r="A110" s="351"/>
      <c r="B110" s="272" t="s">
        <v>271</v>
      </c>
      <c r="C110" s="273" t="s">
        <v>269</v>
      </c>
      <c r="D110" s="189">
        <v>2</v>
      </c>
      <c r="E110" s="189">
        <v>32</v>
      </c>
      <c r="F110" s="189"/>
      <c r="G110" s="172"/>
      <c r="H110" s="175"/>
      <c r="I110" s="192"/>
      <c r="J110" s="193"/>
      <c r="K110" s="193"/>
      <c r="L110" s="207"/>
      <c r="M110" s="274"/>
      <c r="N110" s="275">
        <v>2</v>
      </c>
      <c r="O110" s="270"/>
      <c r="P110" s="271"/>
    </row>
    <row r="111" spans="1:16" ht="22.5">
      <c r="A111" s="352"/>
      <c r="B111" s="272" t="s">
        <v>271</v>
      </c>
      <c r="C111" s="273" t="s">
        <v>270</v>
      </c>
      <c r="D111" s="189">
        <v>3</v>
      </c>
      <c r="E111" s="189">
        <v>48</v>
      </c>
      <c r="F111" s="189"/>
      <c r="G111" s="172"/>
      <c r="H111" s="175"/>
      <c r="I111" s="192"/>
      <c r="J111" s="193"/>
      <c r="K111" s="193"/>
      <c r="L111" s="207"/>
      <c r="M111" s="221"/>
      <c r="N111" s="68">
        <v>3</v>
      </c>
      <c r="O111" s="270"/>
      <c r="P111" s="271"/>
    </row>
    <row r="112" spans="1:16" ht="23.25" thickBot="1">
      <c r="A112" s="276"/>
      <c r="B112" s="178" t="s">
        <v>153</v>
      </c>
      <c r="C112" s="178"/>
      <c r="D112" s="178">
        <v>6</v>
      </c>
      <c r="E112" s="178">
        <v>96</v>
      </c>
      <c r="F112" s="178"/>
      <c r="G112" s="202"/>
      <c r="H112" s="203"/>
      <c r="I112" s="204"/>
      <c r="J112" s="205"/>
      <c r="K112" s="205"/>
      <c r="L112" s="205"/>
      <c r="M112" s="223"/>
      <c r="N112" s="237">
        <v>5</v>
      </c>
      <c r="O112" s="205"/>
      <c r="P112" s="206"/>
    </row>
    <row r="113" spans="1:16" ht="15.75" thickBot="1" thickTop="1">
      <c r="A113" s="133"/>
      <c r="B113" s="134"/>
      <c r="C113" s="135"/>
      <c r="D113" s="136"/>
      <c r="E113" s="137"/>
      <c r="F113" s="136"/>
      <c r="G113" s="136"/>
      <c r="H113" s="136"/>
      <c r="I113" s="138"/>
      <c r="J113" s="136"/>
      <c r="K113" s="136"/>
      <c r="L113" s="136"/>
      <c r="M113" s="224"/>
      <c r="N113" s="136"/>
      <c r="O113" s="136"/>
      <c r="P113" s="139"/>
    </row>
    <row r="114" spans="1:16" ht="15" thickTop="1">
      <c r="A114" s="325" t="s">
        <v>3</v>
      </c>
      <c r="B114" s="323" t="s">
        <v>44</v>
      </c>
      <c r="C114" s="323" t="s">
        <v>45</v>
      </c>
      <c r="D114" s="323" t="s">
        <v>4</v>
      </c>
      <c r="E114" s="328" t="s">
        <v>46</v>
      </c>
      <c r="F114" s="323" t="s">
        <v>47</v>
      </c>
      <c r="G114" s="328" t="s">
        <v>48</v>
      </c>
      <c r="H114" s="323" t="s">
        <v>49</v>
      </c>
      <c r="I114" s="323" t="s">
        <v>8</v>
      </c>
      <c r="J114" s="323"/>
      <c r="K114" s="323"/>
      <c r="L114" s="323"/>
      <c r="M114" s="323"/>
      <c r="N114" s="323"/>
      <c r="O114" s="323"/>
      <c r="P114" s="324"/>
    </row>
    <row r="115" spans="1:16" ht="14.25">
      <c r="A115" s="326"/>
      <c r="B115" s="327"/>
      <c r="C115" s="327"/>
      <c r="D115" s="327"/>
      <c r="E115" s="329"/>
      <c r="F115" s="327"/>
      <c r="G115" s="329"/>
      <c r="H115" s="327"/>
      <c r="I115" s="246" t="s">
        <v>9</v>
      </c>
      <c r="J115" s="306" t="s">
        <v>10</v>
      </c>
      <c r="K115" s="306" t="s">
        <v>11</v>
      </c>
      <c r="L115" s="306" t="s">
        <v>12</v>
      </c>
      <c r="M115" s="306" t="s">
        <v>13</v>
      </c>
      <c r="N115" s="306" t="s">
        <v>14</v>
      </c>
      <c r="O115" s="306" t="s">
        <v>15</v>
      </c>
      <c r="P115" s="248" t="s">
        <v>16</v>
      </c>
    </row>
    <row r="116" spans="1:16" ht="14.25">
      <c r="A116" s="350" t="s">
        <v>273</v>
      </c>
      <c r="B116" s="267" t="s">
        <v>155</v>
      </c>
      <c r="C116" s="259" t="s">
        <v>156</v>
      </c>
      <c r="D116" s="189">
        <f>SUM(I116:P116)</f>
        <v>2</v>
      </c>
      <c r="E116" s="189">
        <f aca="true" t="shared" si="24" ref="E116:E126">D116*16</f>
        <v>32</v>
      </c>
      <c r="F116" s="189" t="s">
        <v>116</v>
      </c>
      <c r="G116" s="172"/>
      <c r="H116" s="189"/>
      <c r="I116" s="172"/>
      <c r="J116" s="172"/>
      <c r="K116" s="175"/>
      <c r="L116" s="172"/>
      <c r="M116" s="225"/>
      <c r="N116" s="124">
        <v>2</v>
      </c>
      <c r="O116" s="175"/>
      <c r="P116" s="195"/>
    </row>
    <row r="117" spans="1:16" ht="14.25">
      <c r="A117" s="351"/>
      <c r="B117" s="267" t="s">
        <v>157</v>
      </c>
      <c r="C117" s="259" t="s">
        <v>158</v>
      </c>
      <c r="D117" s="189">
        <f aca="true" t="shared" si="25" ref="D117:D126">SUM(I117:P117)</f>
        <v>2</v>
      </c>
      <c r="E117" s="189">
        <f t="shared" si="24"/>
        <v>32</v>
      </c>
      <c r="F117" s="175"/>
      <c r="G117" s="172"/>
      <c r="H117" s="175"/>
      <c r="I117" s="172"/>
      <c r="J117" s="189"/>
      <c r="K117" s="175"/>
      <c r="L117" s="172"/>
      <c r="M117" s="220">
        <v>2</v>
      </c>
      <c r="N117" s="66"/>
      <c r="O117" s="175"/>
      <c r="P117" s="195"/>
    </row>
    <row r="118" spans="1:16" ht="14.25">
      <c r="A118" s="351"/>
      <c r="B118" s="198"/>
      <c r="C118" s="259" t="s">
        <v>159</v>
      </c>
      <c r="D118" s="189">
        <f t="shared" si="25"/>
        <v>2</v>
      </c>
      <c r="E118" s="189">
        <f t="shared" si="24"/>
        <v>32</v>
      </c>
      <c r="F118" s="175"/>
      <c r="G118" s="172"/>
      <c r="H118" s="189"/>
      <c r="I118" s="172"/>
      <c r="J118" s="172"/>
      <c r="K118" s="175"/>
      <c r="L118" s="172"/>
      <c r="M118" s="220">
        <v>2</v>
      </c>
      <c r="N118" s="66"/>
      <c r="O118" s="175"/>
      <c r="P118" s="195"/>
    </row>
    <row r="119" spans="1:16" ht="14.25">
      <c r="A119" s="351"/>
      <c r="B119" s="199" t="s">
        <v>160</v>
      </c>
      <c r="C119" s="259" t="s">
        <v>161</v>
      </c>
      <c r="D119" s="189">
        <f t="shared" si="25"/>
        <v>2</v>
      </c>
      <c r="E119" s="189">
        <f t="shared" si="24"/>
        <v>32</v>
      </c>
      <c r="F119" s="175"/>
      <c r="G119" s="189"/>
      <c r="H119" s="189"/>
      <c r="I119" s="189"/>
      <c r="J119" s="189"/>
      <c r="K119" s="175"/>
      <c r="L119" s="172"/>
      <c r="M119" s="225"/>
      <c r="N119" s="124">
        <v>2</v>
      </c>
      <c r="O119" s="175"/>
      <c r="P119" s="195"/>
    </row>
    <row r="120" spans="1:16" ht="14.25">
      <c r="A120" s="351"/>
      <c r="B120" s="199" t="s">
        <v>162</v>
      </c>
      <c r="C120" s="259" t="s">
        <v>163</v>
      </c>
      <c r="D120" s="189">
        <f t="shared" si="25"/>
        <v>2</v>
      </c>
      <c r="E120" s="189">
        <f t="shared" si="24"/>
        <v>32</v>
      </c>
      <c r="F120" s="175"/>
      <c r="G120" s="172"/>
      <c r="H120" s="172"/>
      <c r="I120" s="189"/>
      <c r="J120" s="172"/>
      <c r="K120" s="175"/>
      <c r="L120" s="172"/>
      <c r="M120" s="220">
        <v>2</v>
      </c>
      <c r="N120" s="66"/>
      <c r="O120" s="200"/>
      <c r="P120" s="195"/>
    </row>
    <row r="121" spans="1:16" ht="14.25">
      <c r="A121" s="351"/>
      <c r="B121" s="197" t="s">
        <v>164</v>
      </c>
      <c r="C121" s="259" t="s">
        <v>165</v>
      </c>
      <c r="D121" s="169">
        <f t="shared" si="25"/>
        <v>2</v>
      </c>
      <c r="E121" s="170">
        <f t="shared" si="24"/>
        <v>32</v>
      </c>
      <c r="F121" s="175"/>
      <c r="G121" s="172"/>
      <c r="H121" s="172"/>
      <c r="I121" s="175"/>
      <c r="J121" s="189"/>
      <c r="K121" s="189"/>
      <c r="L121" s="172"/>
      <c r="M121" s="220">
        <v>2</v>
      </c>
      <c r="N121" s="66"/>
      <c r="O121" s="200"/>
      <c r="P121" s="195"/>
    </row>
    <row r="122" spans="1:16" ht="14.25">
      <c r="A122" s="351"/>
      <c r="B122" s="201" t="s">
        <v>166</v>
      </c>
      <c r="C122" s="259" t="s">
        <v>167</v>
      </c>
      <c r="D122" s="169">
        <f t="shared" si="25"/>
        <v>2</v>
      </c>
      <c r="E122" s="170">
        <f t="shared" si="24"/>
        <v>32</v>
      </c>
      <c r="F122" s="175"/>
      <c r="G122" s="172"/>
      <c r="H122" s="175"/>
      <c r="I122" s="175"/>
      <c r="J122" s="172"/>
      <c r="K122" s="175"/>
      <c r="L122" s="172"/>
      <c r="M122" s="225"/>
      <c r="N122" s="124">
        <v>2</v>
      </c>
      <c r="O122" s="200"/>
      <c r="P122" s="195"/>
    </row>
    <row r="123" spans="1:16" ht="14.25">
      <c r="A123" s="351"/>
      <c r="B123" s="201" t="s">
        <v>168</v>
      </c>
      <c r="C123" s="259" t="s">
        <v>169</v>
      </c>
      <c r="D123" s="169">
        <f t="shared" si="25"/>
        <v>2</v>
      </c>
      <c r="E123" s="170">
        <f t="shared" si="24"/>
        <v>32</v>
      </c>
      <c r="F123" s="175"/>
      <c r="G123" s="172"/>
      <c r="H123" s="175"/>
      <c r="I123" s="175"/>
      <c r="J123" s="172"/>
      <c r="K123" s="175"/>
      <c r="L123" s="172"/>
      <c r="M123" s="225"/>
      <c r="N123" s="124">
        <v>2</v>
      </c>
      <c r="O123" s="175"/>
      <c r="P123" s="195"/>
    </row>
    <row r="124" spans="1:16" ht="14.25">
      <c r="A124" s="351"/>
      <c r="B124" s="197" t="s">
        <v>170</v>
      </c>
      <c r="C124" s="259" t="s">
        <v>171</v>
      </c>
      <c r="D124" s="169">
        <f t="shared" si="25"/>
        <v>2</v>
      </c>
      <c r="E124" s="170">
        <f t="shared" si="24"/>
        <v>32</v>
      </c>
      <c r="F124" s="175"/>
      <c r="G124" s="172"/>
      <c r="H124" s="175"/>
      <c r="I124" s="175"/>
      <c r="J124" s="172"/>
      <c r="K124" s="175"/>
      <c r="L124" s="172"/>
      <c r="M124" s="220">
        <v>2</v>
      </c>
      <c r="N124" s="66"/>
      <c r="O124" s="175"/>
      <c r="P124" s="195"/>
    </row>
    <row r="125" spans="1:16" ht="14.25">
      <c r="A125" s="352"/>
      <c r="B125" s="197" t="s">
        <v>172</v>
      </c>
      <c r="C125" s="259" t="s">
        <v>173</v>
      </c>
      <c r="D125" s="169">
        <f t="shared" si="25"/>
        <v>2</v>
      </c>
      <c r="E125" s="170">
        <f t="shared" si="24"/>
        <v>32</v>
      </c>
      <c r="F125" s="175"/>
      <c r="G125" s="172"/>
      <c r="H125" s="175"/>
      <c r="I125" s="175"/>
      <c r="J125" s="172"/>
      <c r="K125" s="175"/>
      <c r="L125" s="172"/>
      <c r="M125" s="225"/>
      <c r="N125" s="124">
        <v>2</v>
      </c>
      <c r="O125" s="175"/>
      <c r="P125" s="195"/>
    </row>
    <row r="126" spans="1:16" ht="23.25" thickBot="1">
      <c r="A126" s="123"/>
      <c r="B126" s="261" t="s">
        <v>174</v>
      </c>
      <c r="C126" s="261"/>
      <c r="D126" s="262">
        <f t="shared" si="25"/>
        <v>7</v>
      </c>
      <c r="E126" s="263">
        <f t="shared" si="24"/>
        <v>112</v>
      </c>
      <c r="F126" s="56"/>
      <c r="G126" s="56"/>
      <c r="H126" s="56"/>
      <c r="I126" s="264"/>
      <c r="J126" s="265"/>
      <c r="K126" s="265"/>
      <c r="L126" s="265"/>
      <c r="M126" s="223">
        <v>4</v>
      </c>
      <c r="N126" s="237">
        <v>3</v>
      </c>
      <c r="O126" s="265"/>
      <c r="P126" s="266"/>
    </row>
    <row r="127" spans="1:16" ht="15.75" thickBot="1" thickTop="1">
      <c r="A127" s="140"/>
      <c r="B127" s="135"/>
      <c r="C127" s="135"/>
      <c r="D127" s="136"/>
      <c r="E127" s="137"/>
      <c r="F127" s="136"/>
      <c r="G127" s="136"/>
      <c r="H127" s="136"/>
      <c r="I127" s="138"/>
      <c r="J127" s="136"/>
      <c r="K127" s="136"/>
      <c r="L127" s="136"/>
      <c r="M127" s="224"/>
      <c r="N127" s="136"/>
      <c r="O127" s="136"/>
      <c r="P127" s="139"/>
    </row>
    <row r="128" spans="1:16" ht="15" thickTop="1">
      <c r="A128" s="325" t="s">
        <v>3</v>
      </c>
      <c r="B128" s="323" t="s">
        <v>44</v>
      </c>
      <c r="C128" s="323" t="s">
        <v>45</v>
      </c>
      <c r="D128" s="323" t="s">
        <v>4</v>
      </c>
      <c r="E128" s="323" t="s">
        <v>46</v>
      </c>
      <c r="F128" s="323" t="s">
        <v>47</v>
      </c>
      <c r="G128" s="323" t="s">
        <v>48</v>
      </c>
      <c r="H128" s="323" t="s">
        <v>49</v>
      </c>
      <c r="I128" s="323" t="s">
        <v>8</v>
      </c>
      <c r="J128" s="323"/>
      <c r="K128" s="323"/>
      <c r="L128" s="323"/>
      <c r="M128" s="323"/>
      <c r="N128" s="323"/>
      <c r="O128" s="323"/>
      <c r="P128" s="324"/>
    </row>
    <row r="129" spans="1:16" ht="14.25">
      <c r="A129" s="326"/>
      <c r="B129" s="327"/>
      <c r="C129" s="327"/>
      <c r="D129" s="327"/>
      <c r="E129" s="327"/>
      <c r="F129" s="327"/>
      <c r="G129" s="327"/>
      <c r="H129" s="327"/>
      <c r="I129" s="246" t="s">
        <v>9</v>
      </c>
      <c r="J129" s="306" t="s">
        <v>10</v>
      </c>
      <c r="K129" s="306" t="s">
        <v>11</v>
      </c>
      <c r="L129" s="306" t="s">
        <v>12</v>
      </c>
      <c r="M129" s="306" t="s">
        <v>13</v>
      </c>
      <c r="N129" s="306" t="s">
        <v>14</v>
      </c>
      <c r="O129" s="306" t="s">
        <v>15</v>
      </c>
      <c r="P129" s="248" t="s">
        <v>16</v>
      </c>
    </row>
    <row r="130" spans="1:16" ht="14.25">
      <c r="A130" s="349" t="s">
        <v>272</v>
      </c>
      <c r="B130" s="9">
        <v>32109325</v>
      </c>
      <c r="C130" s="257" t="s">
        <v>175</v>
      </c>
      <c r="D130" s="258">
        <f>SUM(I130:P130)</f>
        <v>2</v>
      </c>
      <c r="E130" s="258">
        <f aca="true" t="shared" si="26" ref="E130:E140">D130*16</f>
        <v>32</v>
      </c>
      <c r="F130" s="64"/>
      <c r="G130" s="61"/>
      <c r="H130" s="64"/>
      <c r="I130" s="89"/>
      <c r="J130" s="65"/>
      <c r="K130" s="66"/>
      <c r="L130" s="65"/>
      <c r="M130" s="218">
        <v>2</v>
      </c>
      <c r="N130" s="238"/>
      <c r="O130" s="66"/>
      <c r="P130" s="57"/>
    </row>
    <row r="131" spans="1:16" ht="14.25">
      <c r="A131" s="349"/>
      <c r="B131" s="9">
        <v>30104825</v>
      </c>
      <c r="C131" s="257" t="s">
        <v>176</v>
      </c>
      <c r="D131" s="258">
        <f aca="true" t="shared" si="27" ref="D131:D140">SUM(I131:P131)</f>
        <v>2</v>
      </c>
      <c r="E131" s="258">
        <f t="shared" si="26"/>
        <v>32</v>
      </c>
      <c r="F131" s="64"/>
      <c r="G131" s="61"/>
      <c r="H131" s="64"/>
      <c r="I131" s="98"/>
      <c r="J131" s="65"/>
      <c r="K131" s="66"/>
      <c r="L131" s="65"/>
      <c r="M131" s="218">
        <v>2</v>
      </c>
      <c r="N131" s="238"/>
      <c r="O131" s="66"/>
      <c r="P131" s="57"/>
    </row>
    <row r="132" spans="1:16" ht="14.25">
      <c r="A132" s="349"/>
      <c r="B132" s="197" t="s">
        <v>177</v>
      </c>
      <c r="C132" s="259" t="s">
        <v>178</v>
      </c>
      <c r="D132" s="189">
        <f t="shared" si="27"/>
        <v>2</v>
      </c>
      <c r="E132" s="189">
        <f t="shared" si="26"/>
        <v>32</v>
      </c>
      <c r="F132" s="175"/>
      <c r="G132" s="172"/>
      <c r="H132" s="175"/>
      <c r="I132" s="173"/>
      <c r="J132" s="175"/>
      <c r="K132" s="172"/>
      <c r="L132" s="175"/>
      <c r="M132" s="217"/>
      <c r="N132" s="239">
        <v>2</v>
      </c>
      <c r="O132" s="172"/>
      <c r="P132" s="195"/>
    </row>
    <row r="133" spans="1:16" ht="14.25">
      <c r="A133" s="349"/>
      <c r="B133" s="88" t="s">
        <v>179</v>
      </c>
      <c r="C133" s="257" t="s">
        <v>180</v>
      </c>
      <c r="D133" s="258">
        <f t="shared" si="27"/>
        <v>2</v>
      </c>
      <c r="E133" s="258">
        <f t="shared" si="26"/>
        <v>32</v>
      </c>
      <c r="F133" s="64"/>
      <c r="G133" s="61"/>
      <c r="H133" s="64"/>
      <c r="I133" s="98"/>
      <c r="J133" s="65"/>
      <c r="K133" s="66"/>
      <c r="L133" s="65"/>
      <c r="M133" s="218">
        <v>2</v>
      </c>
      <c r="N133" s="238"/>
      <c r="O133" s="66"/>
      <c r="P133" s="57"/>
    </row>
    <row r="134" spans="1:16" ht="14.25">
      <c r="A134" s="349"/>
      <c r="B134" s="88" t="s">
        <v>181</v>
      </c>
      <c r="C134" s="257" t="s">
        <v>182</v>
      </c>
      <c r="D134" s="258">
        <f t="shared" si="27"/>
        <v>2</v>
      </c>
      <c r="E134" s="258">
        <f t="shared" si="26"/>
        <v>32</v>
      </c>
      <c r="F134" s="64"/>
      <c r="G134" s="61"/>
      <c r="H134" s="64"/>
      <c r="I134" s="98"/>
      <c r="J134" s="65"/>
      <c r="K134" s="66"/>
      <c r="L134" s="65"/>
      <c r="M134" s="218">
        <v>2</v>
      </c>
      <c r="N134" s="238"/>
      <c r="O134" s="66"/>
      <c r="P134" s="57"/>
    </row>
    <row r="135" spans="1:16" ht="14.25">
      <c r="A135" s="349"/>
      <c r="B135" s="194"/>
      <c r="C135" s="259" t="s">
        <v>183</v>
      </c>
      <c r="D135" s="169">
        <f t="shared" si="27"/>
        <v>2</v>
      </c>
      <c r="E135" s="170">
        <f t="shared" si="26"/>
        <v>32</v>
      </c>
      <c r="F135" s="175"/>
      <c r="G135" s="172"/>
      <c r="H135" s="175"/>
      <c r="I135" s="173"/>
      <c r="J135" s="175"/>
      <c r="K135" s="172"/>
      <c r="L135" s="175"/>
      <c r="M135" s="217"/>
      <c r="N135" s="239">
        <v>2</v>
      </c>
      <c r="O135" s="172"/>
      <c r="P135" s="195"/>
    </row>
    <row r="136" spans="1:16" ht="14.25">
      <c r="A136" s="349"/>
      <c r="B136" s="168" t="s">
        <v>184</v>
      </c>
      <c r="C136" s="260" t="s">
        <v>185</v>
      </c>
      <c r="D136" s="169">
        <f t="shared" si="27"/>
        <v>1.5</v>
      </c>
      <c r="E136" s="170">
        <f t="shared" si="26"/>
        <v>24</v>
      </c>
      <c r="F136" s="175"/>
      <c r="G136" s="172"/>
      <c r="H136" s="175"/>
      <c r="I136" s="173"/>
      <c r="J136" s="175"/>
      <c r="K136" s="172"/>
      <c r="L136" s="175"/>
      <c r="M136" s="217"/>
      <c r="N136" s="238">
        <v>1.5</v>
      </c>
      <c r="O136" s="172"/>
      <c r="P136" s="195"/>
    </row>
    <row r="137" spans="1:16" ht="14.25">
      <c r="A137" s="349"/>
      <c r="B137" s="168" t="s">
        <v>186</v>
      </c>
      <c r="C137" s="259" t="s">
        <v>187</v>
      </c>
      <c r="D137" s="169">
        <f t="shared" si="27"/>
        <v>2</v>
      </c>
      <c r="E137" s="170">
        <f t="shared" si="26"/>
        <v>32</v>
      </c>
      <c r="F137" s="175"/>
      <c r="G137" s="172"/>
      <c r="H137" s="175"/>
      <c r="I137" s="173"/>
      <c r="J137" s="175"/>
      <c r="K137" s="172"/>
      <c r="L137" s="175"/>
      <c r="M137" s="217"/>
      <c r="N137" s="239">
        <v>2</v>
      </c>
      <c r="O137" s="172"/>
      <c r="P137" s="195"/>
    </row>
    <row r="138" spans="1:16" ht="14.25">
      <c r="A138" s="349"/>
      <c r="B138" s="190" t="s">
        <v>188</v>
      </c>
      <c r="C138" s="259" t="s">
        <v>189</v>
      </c>
      <c r="D138" s="169">
        <f t="shared" si="27"/>
        <v>1.5</v>
      </c>
      <c r="E138" s="170">
        <f t="shared" si="26"/>
        <v>24</v>
      </c>
      <c r="F138" s="175"/>
      <c r="G138" s="172"/>
      <c r="H138" s="175"/>
      <c r="I138" s="173"/>
      <c r="J138" s="175"/>
      <c r="K138" s="172"/>
      <c r="L138" s="175"/>
      <c r="M138" s="217"/>
      <c r="N138" s="238">
        <v>1.5</v>
      </c>
      <c r="O138" s="172"/>
      <c r="P138" s="195"/>
    </row>
    <row r="139" spans="1:16" ht="14.25">
      <c r="A139" s="349"/>
      <c r="B139" s="88"/>
      <c r="C139" s="257" t="s">
        <v>190</v>
      </c>
      <c r="D139" s="67">
        <f t="shared" si="27"/>
        <v>1.5</v>
      </c>
      <c r="E139" s="19">
        <f t="shared" si="26"/>
        <v>24</v>
      </c>
      <c r="F139" s="64"/>
      <c r="G139" s="61"/>
      <c r="H139" s="64"/>
      <c r="I139" s="98"/>
      <c r="J139" s="65"/>
      <c r="K139" s="66"/>
      <c r="L139" s="65"/>
      <c r="M139" s="217"/>
      <c r="N139" s="238">
        <v>1.5</v>
      </c>
      <c r="O139" s="66"/>
      <c r="P139" s="57"/>
    </row>
    <row r="140" spans="1:16" ht="23.25" thickBot="1">
      <c r="A140" s="123"/>
      <c r="B140" s="261" t="s">
        <v>191</v>
      </c>
      <c r="C140" s="261"/>
      <c r="D140" s="262">
        <f t="shared" si="27"/>
        <v>7</v>
      </c>
      <c r="E140" s="263">
        <f t="shared" si="26"/>
        <v>112</v>
      </c>
      <c r="F140" s="56"/>
      <c r="G140" s="56"/>
      <c r="H140" s="56"/>
      <c r="I140" s="264"/>
      <c r="J140" s="265"/>
      <c r="K140" s="265"/>
      <c r="L140" s="265"/>
      <c r="M140" s="223">
        <v>4</v>
      </c>
      <c r="N140" s="237">
        <v>3</v>
      </c>
      <c r="O140" s="265" t="s">
        <v>116</v>
      </c>
      <c r="P140" s="266"/>
    </row>
    <row r="141" spans="1:16" ht="15.75" thickBot="1" thickTop="1">
      <c r="A141" s="133"/>
      <c r="B141" s="134"/>
      <c r="C141" s="134"/>
      <c r="D141" s="136"/>
      <c r="E141" s="137"/>
      <c r="F141" s="136"/>
      <c r="G141" s="136"/>
      <c r="H141" s="136"/>
      <c r="I141" s="138"/>
      <c r="J141" s="136"/>
      <c r="K141" s="136"/>
      <c r="L141" s="136"/>
      <c r="M141" s="224"/>
      <c r="N141" s="136"/>
      <c r="O141" s="136"/>
      <c r="P141" s="139"/>
    </row>
    <row r="142" spans="1:16" ht="15" thickTop="1">
      <c r="A142" s="330" t="s">
        <v>3</v>
      </c>
      <c r="B142" s="332" t="s">
        <v>44</v>
      </c>
      <c r="C142" s="332" t="s">
        <v>45</v>
      </c>
      <c r="D142" s="332" t="s">
        <v>4</v>
      </c>
      <c r="E142" s="332" t="s">
        <v>46</v>
      </c>
      <c r="F142" s="332" t="s">
        <v>47</v>
      </c>
      <c r="G142" s="332" t="s">
        <v>48</v>
      </c>
      <c r="H142" s="332" t="s">
        <v>49</v>
      </c>
      <c r="I142" s="334" t="s">
        <v>8</v>
      </c>
      <c r="J142" s="335"/>
      <c r="K142" s="335"/>
      <c r="L142" s="335"/>
      <c r="M142" s="335"/>
      <c r="N142" s="335"/>
      <c r="O142" s="335"/>
      <c r="P142" s="336"/>
    </row>
    <row r="143" spans="1:16" ht="14.25">
      <c r="A143" s="331"/>
      <c r="B143" s="333"/>
      <c r="C143" s="333"/>
      <c r="D143" s="333"/>
      <c r="E143" s="333"/>
      <c r="F143" s="333"/>
      <c r="G143" s="333"/>
      <c r="H143" s="333"/>
      <c r="I143" s="246" t="s">
        <v>9</v>
      </c>
      <c r="J143" s="306" t="s">
        <v>10</v>
      </c>
      <c r="K143" s="306" t="s">
        <v>11</v>
      </c>
      <c r="L143" s="306" t="s">
        <v>12</v>
      </c>
      <c r="M143" s="306" t="s">
        <v>13</v>
      </c>
      <c r="N143" s="306" t="s">
        <v>14</v>
      </c>
      <c r="O143" s="306" t="s">
        <v>15</v>
      </c>
      <c r="P143" s="248" t="s">
        <v>16</v>
      </c>
    </row>
    <row r="144" spans="1:16" ht="14.25">
      <c r="A144" s="11" t="s">
        <v>154</v>
      </c>
      <c r="B144" s="187"/>
      <c r="C144" s="61" t="s">
        <v>192</v>
      </c>
      <c r="D144" s="147">
        <v>2</v>
      </c>
      <c r="E144" s="110">
        <v>32</v>
      </c>
      <c r="F144" s="64"/>
      <c r="G144" s="61"/>
      <c r="H144" s="64"/>
      <c r="I144" s="89"/>
      <c r="J144" s="65"/>
      <c r="K144" s="66"/>
      <c r="L144" s="65"/>
      <c r="M144" s="218">
        <v>2</v>
      </c>
      <c r="N144" s="65"/>
      <c r="O144" s="66"/>
      <c r="P144" s="57"/>
    </row>
    <row r="145" spans="1:16" ht="14.25">
      <c r="A145" s="75" t="s">
        <v>137</v>
      </c>
      <c r="B145" s="187"/>
      <c r="C145" s="61" t="s">
        <v>193</v>
      </c>
      <c r="D145" s="147">
        <v>2</v>
      </c>
      <c r="E145" s="110">
        <v>32</v>
      </c>
      <c r="F145" s="64"/>
      <c r="G145" s="61"/>
      <c r="H145" s="64"/>
      <c r="I145" s="98"/>
      <c r="J145" s="65"/>
      <c r="K145" s="66"/>
      <c r="L145" s="65"/>
      <c r="M145" s="218">
        <v>2</v>
      </c>
      <c r="N145" s="65"/>
      <c r="O145" s="66"/>
      <c r="P145" s="57"/>
    </row>
    <row r="146" spans="1:16" ht="14.25">
      <c r="A146" s="12"/>
      <c r="B146" s="168"/>
      <c r="C146" s="61" t="s">
        <v>194</v>
      </c>
      <c r="D146" s="147">
        <v>2</v>
      </c>
      <c r="E146" s="110">
        <v>32</v>
      </c>
      <c r="F146" s="64"/>
      <c r="G146" s="61"/>
      <c r="H146" s="64"/>
      <c r="I146" s="98"/>
      <c r="J146" s="65"/>
      <c r="K146" s="66"/>
      <c r="L146" s="65"/>
      <c r="M146" s="217"/>
      <c r="N146" s="132">
        <v>2</v>
      </c>
      <c r="O146" s="66"/>
      <c r="P146" s="57"/>
    </row>
    <row r="147" spans="1:16" ht="14.25">
      <c r="A147" s="12"/>
      <c r="B147" s="168"/>
      <c r="C147" s="61" t="s">
        <v>195</v>
      </c>
      <c r="D147" s="147">
        <v>1.5</v>
      </c>
      <c r="E147" s="110">
        <v>24</v>
      </c>
      <c r="F147" s="64"/>
      <c r="G147" s="61"/>
      <c r="H147" s="64"/>
      <c r="I147" s="98"/>
      <c r="J147" s="65"/>
      <c r="K147" s="66"/>
      <c r="L147" s="65"/>
      <c r="M147" s="217"/>
      <c r="N147" s="132">
        <v>2</v>
      </c>
      <c r="O147" s="66"/>
      <c r="P147" s="57"/>
    </row>
    <row r="148" spans="1:16" ht="14.25">
      <c r="A148" s="12"/>
      <c r="B148" s="168"/>
      <c r="C148" s="61" t="s">
        <v>196</v>
      </c>
      <c r="D148" s="147">
        <v>2</v>
      </c>
      <c r="E148" s="110">
        <v>32</v>
      </c>
      <c r="F148" s="64"/>
      <c r="G148" s="61"/>
      <c r="H148" s="64"/>
      <c r="I148" s="98"/>
      <c r="J148" s="65"/>
      <c r="K148" s="66"/>
      <c r="L148" s="65"/>
      <c r="M148" s="218">
        <v>2</v>
      </c>
      <c r="N148" s="65"/>
      <c r="O148" s="66"/>
      <c r="P148" s="57"/>
    </row>
    <row r="149" spans="1:16" ht="14.25">
      <c r="A149" s="12"/>
      <c r="B149" s="194"/>
      <c r="C149" s="61" t="s">
        <v>197</v>
      </c>
      <c r="D149" s="147">
        <v>1.5</v>
      </c>
      <c r="E149" s="110">
        <v>24</v>
      </c>
      <c r="F149" s="64"/>
      <c r="G149" s="61"/>
      <c r="H149" s="64"/>
      <c r="I149" s="98"/>
      <c r="J149" s="65"/>
      <c r="K149" s="66"/>
      <c r="L149" s="65"/>
      <c r="M149" s="218">
        <v>2</v>
      </c>
      <c r="N149" s="65"/>
      <c r="O149" s="66"/>
      <c r="P149" s="57"/>
    </row>
    <row r="150" spans="1:16" ht="14.25">
      <c r="A150" s="12"/>
      <c r="B150" s="168"/>
      <c r="C150" s="61" t="s">
        <v>198</v>
      </c>
      <c r="D150" s="147">
        <v>2</v>
      </c>
      <c r="E150" s="110">
        <v>32</v>
      </c>
      <c r="F150" s="64"/>
      <c r="G150" s="61"/>
      <c r="H150" s="64"/>
      <c r="I150" s="98"/>
      <c r="J150" s="65"/>
      <c r="K150" s="66"/>
      <c r="L150" s="65"/>
      <c r="M150" s="217"/>
      <c r="N150" s="65">
        <v>1.5</v>
      </c>
      <c r="O150" s="66"/>
      <c r="P150" s="57"/>
    </row>
    <row r="151" spans="1:16" ht="14.25">
      <c r="A151" s="12"/>
      <c r="B151" s="168"/>
      <c r="C151" s="61" t="s">
        <v>199</v>
      </c>
      <c r="D151" s="147">
        <v>2</v>
      </c>
      <c r="E151" s="110">
        <v>32</v>
      </c>
      <c r="F151" s="64"/>
      <c r="G151" s="64"/>
      <c r="H151" s="61"/>
      <c r="I151" s="61"/>
      <c r="J151" s="65"/>
      <c r="K151" s="66"/>
      <c r="L151" s="65"/>
      <c r="M151" s="217"/>
      <c r="N151" s="132">
        <v>2</v>
      </c>
      <c r="O151" s="66"/>
      <c r="P151" s="57"/>
    </row>
    <row r="152" spans="1:16" ht="14.25">
      <c r="A152" s="12"/>
      <c r="B152" s="196"/>
      <c r="C152" s="61" t="s">
        <v>200</v>
      </c>
      <c r="D152" s="147">
        <v>2</v>
      </c>
      <c r="E152" s="110">
        <v>32</v>
      </c>
      <c r="F152" s="64"/>
      <c r="G152" s="64"/>
      <c r="H152" s="61"/>
      <c r="I152" s="61"/>
      <c r="J152" s="65"/>
      <c r="K152" s="66"/>
      <c r="L152" s="65"/>
      <c r="M152" s="217"/>
      <c r="N152" s="65">
        <v>1.5</v>
      </c>
      <c r="O152" s="66"/>
      <c r="P152" s="57"/>
    </row>
    <row r="153" spans="1:16" ht="15" thickBot="1">
      <c r="A153" s="12"/>
      <c r="B153" s="168"/>
      <c r="C153" s="145" t="s">
        <v>201</v>
      </c>
      <c r="D153" s="148">
        <f>N153</f>
        <v>1.5</v>
      </c>
      <c r="E153" s="112">
        <v>24</v>
      </c>
      <c r="F153" s="64"/>
      <c r="G153" s="64"/>
      <c r="H153" s="61"/>
      <c r="I153" s="61"/>
      <c r="J153" s="65"/>
      <c r="K153" s="66"/>
      <c r="L153" s="65"/>
      <c r="M153" s="217"/>
      <c r="N153" s="65">
        <v>1.5</v>
      </c>
      <c r="O153" s="66"/>
      <c r="P153" s="57"/>
    </row>
    <row r="154" spans="1:16" ht="15.75" thickBot="1" thickTop="1">
      <c r="A154" s="12"/>
      <c r="B154" s="91" t="s">
        <v>191</v>
      </c>
      <c r="C154" s="92"/>
      <c r="D154" s="146">
        <f>M154+N154</f>
        <v>7</v>
      </c>
      <c r="E154" s="101">
        <f>D154*16</f>
        <v>112</v>
      </c>
      <c r="F154" s="91"/>
      <c r="G154" s="92"/>
      <c r="H154" s="91"/>
      <c r="I154" s="101"/>
      <c r="J154" s="91"/>
      <c r="K154" s="92"/>
      <c r="L154" s="91"/>
      <c r="M154" s="226">
        <v>4</v>
      </c>
      <c r="N154" s="240">
        <v>3</v>
      </c>
      <c r="O154" s="92"/>
      <c r="P154" s="91"/>
    </row>
    <row r="155" spans="1:16" ht="15.75" thickBot="1" thickTop="1">
      <c r="A155" s="133"/>
      <c r="B155" s="141"/>
      <c r="C155" s="142"/>
      <c r="D155" s="141"/>
      <c r="E155" s="143"/>
      <c r="F155" s="141"/>
      <c r="G155" s="142"/>
      <c r="H155" s="141"/>
      <c r="I155" s="143"/>
      <c r="J155" s="141"/>
      <c r="K155" s="142"/>
      <c r="L155" s="141"/>
      <c r="M155" s="227"/>
      <c r="N155" s="241"/>
      <c r="O155" s="142"/>
      <c r="P155" s="144"/>
    </row>
    <row r="156" spans="1:16" ht="15" thickTop="1">
      <c r="A156" s="325" t="s">
        <v>3</v>
      </c>
      <c r="B156" s="323" t="s">
        <v>44</v>
      </c>
      <c r="C156" s="323" t="s">
        <v>45</v>
      </c>
      <c r="D156" s="323" t="s">
        <v>4</v>
      </c>
      <c r="E156" s="323" t="s">
        <v>46</v>
      </c>
      <c r="F156" s="323" t="s">
        <v>47</v>
      </c>
      <c r="G156" s="323" t="s">
        <v>48</v>
      </c>
      <c r="H156" s="323" t="s">
        <v>49</v>
      </c>
      <c r="I156" s="323" t="s">
        <v>8</v>
      </c>
      <c r="J156" s="323"/>
      <c r="K156" s="323"/>
      <c r="L156" s="323"/>
      <c r="M156" s="323"/>
      <c r="N156" s="323"/>
      <c r="O156" s="323"/>
      <c r="P156" s="324"/>
    </row>
    <row r="157" spans="1:16" ht="14.25">
      <c r="A157" s="326"/>
      <c r="B157" s="327"/>
      <c r="C157" s="327"/>
      <c r="D157" s="327"/>
      <c r="E157" s="327"/>
      <c r="F157" s="327"/>
      <c r="G157" s="327"/>
      <c r="H157" s="327"/>
      <c r="I157" s="246" t="s">
        <v>9</v>
      </c>
      <c r="J157" s="306" t="s">
        <v>10</v>
      </c>
      <c r="K157" s="306" t="s">
        <v>11</v>
      </c>
      <c r="L157" s="306" t="s">
        <v>12</v>
      </c>
      <c r="M157" s="306" t="s">
        <v>13</v>
      </c>
      <c r="N157" s="306" t="s">
        <v>14</v>
      </c>
      <c r="O157" s="306" t="s">
        <v>15</v>
      </c>
      <c r="P157" s="248" t="s">
        <v>16</v>
      </c>
    </row>
    <row r="158" spans="1:16" ht="14.25">
      <c r="A158" s="346" t="s">
        <v>202</v>
      </c>
      <c r="B158" s="153" t="s">
        <v>203</v>
      </c>
      <c r="C158" s="73" t="s">
        <v>204</v>
      </c>
      <c r="D158" s="67">
        <f>SUM(I158:P158)</f>
        <v>2</v>
      </c>
      <c r="E158" s="19">
        <f>D158*16</f>
        <v>32</v>
      </c>
      <c r="F158" s="64"/>
      <c r="G158" s="61">
        <v>32</v>
      </c>
      <c r="H158" s="64"/>
      <c r="I158" s="98">
        <v>2</v>
      </c>
      <c r="J158" s="18"/>
      <c r="K158" s="17"/>
      <c r="L158" s="18"/>
      <c r="M158" s="225"/>
      <c r="N158" s="78"/>
      <c r="O158" s="62"/>
      <c r="P158" s="37"/>
    </row>
    <row r="159" spans="1:16" ht="24">
      <c r="A159" s="347"/>
      <c r="B159" s="88" t="s">
        <v>205</v>
      </c>
      <c r="C159" s="73" t="s">
        <v>206</v>
      </c>
      <c r="D159" s="67">
        <f aca="true" t="shared" si="28" ref="D159:D178">SUM(I159:P159)</f>
        <v>1</v>
      </c>
      <c r="E159" s="19">
        <f aca="true" t="shared" si="29" ref="E159:E178">D159*16</f>
        <v>16</v>
      </c>
      <c r="F159" s="74">
        <v>16</v>
      </c>
      <c r="G159" s="61"/>
      <c r="H159" s="64"/>
      <c r="I159" s="98"/>
      <c r="J159" s="17">
        <v>1</v>
      </c>
      <c r="K159" s="14"/>
      <c r="L159" s="62"/>
      <c r="M159" s="225"/>
      <c r="N159" s="80"/>
      <c r="O159" s="26"/>
      <c r="P159" s="37"/>
    </row>
    <row r="160" spans="1:16" ht="24">
      <c r="A160" s="347"/>
      <c r="B160" s="88" t="s">
        <v>207</v>
      </c>
      <c r="C160" s="73" t="s">
        <v>208</v>
      </c>
      <c r="D160" s="67">
        <f t="shared" si="28"/>
        <v>0.5</v>
      </c>
      <c r="E160" s="19">
        <f t="shared" si="29"/>
        <v>8</v>
      </c>
      <c r="F160" s="74">
        <v>8</v>
      </c>
      <c r="G160" s="61"/>
      <c r="H160" s="65"/>
      <c r="I160" s="66"/>
      <c r="J160" s="65"/>
      <c r="K160" s="66">
        <v>0.5</v>
      </c>
      <c r="L160" s="62"/>
      <c r="M160" s="225"/>
      <c r="N160" s="80"/>
      <c r="O160" s="26"/>
      <c r="P160" s="37"/>
    </row>
    <row r="161" spans="1:16" ht="24">
      <c r="A161" s="347"/>
      <c r="B161" s="88" t="s">
        <v>209</v>
      </c>
      <c r="C161" s="73" t="s">
        <v>210</v>
      </c>
      <c r="D161" s="67">
        <f t="shared" si="28"/>
        <v>1</v>
      </c>
      <c r="E161" s="19">
        <f t="shared" si="29"/>
        <v>16</v>
      </c>
      <c r="F161" s="64"/>
      <c r="G161" s="61">
        <v>16</v>
      </c>
      <c r="H161" s="65"/>
      <c r="I161" s="66"/>
      <c r="J161" s="65"/>
      <c r="K161" s="66"/>
      <c r="L161" s="17">
        <v>1</v>
      </c>
      <c r="M161" s="225"/>
      <c r="N161" s="80"/>
      <c r="O161" s="26"/>
      <c r="P161" s="37"/>
    </row>
    <row r="162" spans="1:16" ht="24">
      <c r="A162" s="347"/>
      <c r="B162" s="88" t="s">
        <v>211</v>
      </c>
      <c r="C162" s="73" t="s">
        <v>212</v>
      </c>
      <c r="D162" s="67">
        <f t="shared" si="28"/>
        <v>1</v>
      </c>
      <c r="E162" s="19">
        <f t="shared" si="29"/>
        <v>16</v>
      </c>
      <c r="F162" s="64">
        <v>16</v>
      </c>
      <c r="G162" s="61"/>
      <c r="H162" s="65"/>
      <c r="I162" s="66"/>
      <c r="J162" s="65"/>
      <c r="K162" s="66"/>
      <c r="L162" s="18">
        <v>1</v>
      </c>
      <c r="M162" s="225"/>
      <c r="N162" s="242"/>
      <c r="O162" s="26"/>
      <c r="P162" s="37"/>
    </row>
    <row r="163" spans="1:16" ht="14.25">
      <c r="A163" s="347"/>
      <c r="B163" s="88" t="s">
        <v>213</v>
      </c>
      <c r="C163" s="73" t="s">
        <v>214</v>
      </c>
      <c r="D163" s="67">
        <f t="shared" si="28"/>
        <v>3</v>
      </c>
      <c r="E163" s="19">
        <f t="shared" si="29"/>
        <v>48</v>
      </c>
      <c r="F163" s="64"/>
      <c r="G163" s="61">
        <v>48</v>
      </c>
      <c r="H163" s="65"/>
      <c r="I163" s="66"/>
      <c r="J163" s="65"/>
      <c r="K163" s="66"/>
      <c r="L163" s="18">
        <v>3</v>
      </c>
      <c r="M163" s="225"/>
      <c r="N163" s="78"/>
      <c r="O163" s="62"/>
      <c r="P163" s="37"/>
    </row>
    <row r="164" spans="1:16" ht="24">
      <c r="A164" s="347"/>
      <c r="B164" s="155" t="s">
        <v>215</v>
      </c>
      <c r="C164" s="249" t="s">
        <v>216</v>
      </c>
      <c r="D164" s="67">
        <f t="shared" si="28"/>
        <v>1.5</v>
      </c>
      <c r="E164" s="19">
        <f t="shared" si="29"/>
        <v>24</v>
      </c>
      <c r="F164" s="23">
        <v>40</v>
      </c>
      <c r="G164" s="21"/>
      <c r="H164" s="65"/>
      <c r="I164" s="66">
        <v>1.5</v>
      </c>
      <c r="J164" s="65"/>
      <c r="K164" s="66"/>
      <c r="L164" s="18"/>
      <c r="M164" s="225"/>
      <c r="N164" s="78"/>
      <c r="O164" s="26"/>
      <c r="P164" s="37"/>
    </row>
    <row r="165" spans="1:16" ht="24">
      <c r="A165" s="347"/>
      <c r="B165" s="155" t="s">
        <v>217</v>
      </c>
      <c r="C165" s="249" t="s">
        <v>218</v>
      </c>
      <c r="D165" s="67">
        <f t="shared" si="28"/>
        <v>1</v>
      </c>
      <c r="E165" s="19">
        <f t="shared" si="29"/>
        <v>16</v>
      </c>
      <c r="F165" s="23"/>
      <c r="G165" s="21"/>
      <c r="H165" s="65"/>
      <c r="I165" s="66"/>
      <c r="J165" s="65">
        <v>1</v>
      </c>
      <c r="K165" s="66"/>
      <c r="L165" s="18"/>
      <c r="M165" s="225"/>
      <c r="N165" s="78"/>
      <c r="O165" s="26"/>
      <c r="P165" s="37"/>
    </row>
    <row r="166" spans="1:16" ht="14.25">
      <c r="A166" s="347"/>
      <c r="B166" s="115" t="s">
        <v>219</v>
      </c>
      <c r="C166" s="249" t="s">
        <v>220</v>
      </c>
      <c r="D166" s="67">
        <f t="shared" si="28"/>
        <v>1.5</v>
      </c>
      <c r="E166" s="19">
        <f t="shared" si="29"/>
        <v>24</v>
      </c>
      <c r="F166" s="23">
        <v>24</v>
      </c>
      <c r="G166" s="21"/>
      <c r="H166" s="65"/>
      <c r="I166" s="66"/>
      <c r="J166" s="65">
        <v>1.5</v>
      </c>
      <c r="K166" s="66"/>
      <c r="L166" s="65"/>
      <c r="M166" s="217"/>
      <c r="N166" s="65"/>
      <c r="O166" s="66"/>
      <c r="P166" s="37"/>
    </row>
    <row r="167" spans="1:16" ht="14.25">
      <c r="A167" s="347"/>
      <c r="B167" s="115" t="s">
        <v>221</v>
      </c>
      <c r="C167" s="249" t="s">
        <v>222</v>
      </c>
      <c r="D167" s="67">
        <f t="shared" si="28"/>
        <v>1.5</v>
      </c>
      <c r="E167" s="19">
        <f t="shared" si="29"/>
        <v>24</v>
      </c>
      <c r="F167" s="23">
        <v>24</v>
      </c>
      <c r="G167" s="21"/>
      <c r="H167" s="65"/>
      <c r="I167" s="66"/>
      <c r="J167" s="65"/>
      <c r="K167" s="66">
        <v>1.5</v>
      </c>
      <c r="L167" s="65"/>
      <c r="M167" s="217"/>
      <c r="N167" s="65"/>
      <c r="O167" s="66"/>
      <c r="P167" s="37"/>
    </row>
    <row r="168" spans="1:16" ht="24">
      <c r="A168" s="347"/>
      <c r="B168" s="150" t="s">
        <v>223</v>
      </c>
      <c r="C168" s="249" t="s">
        <v>224</v>
      </c>
      <c r="D168" s="67">
        <f t="shared" si="28"/>
        <v>1.5</v>
      </c>
      <c r="E168" s="19">
        <f t="shared" si="29"/>
        <v>24</v>
      </c>
      <c r="F168" s="23">
        <v>24</v>
      </c>
      <c r="G168" s="64"/>
      <c r="H168" s="65"/>
      <c r="I168" s="66"/>
      <c r="J168" s="65">
        <v>1.5</v>
      </c>
      <c r="K168" s="66"/>
      <c r="L168" s="65"/>
      <c r="M168" s="217"/>
      <c r="N168" s="65"/>
      <c r="O168" s="66"/>
      <c r="P168" s="37"/>
    </row>
    <row r="169" spans="1:16" ht="24">
      <c r="A169" s="347"/>
      <c r="B169" s="150" t="s">
        <v>223</v>
      </c>
      <c r="C169" s="249" t="s">
        <v>225</v>
      </c>
      <c r="D169" s="82">
        <f t="shared" si="28"/>
        <v>1.5</v>
      </c>
      <c r="E169" s="83">
        <f t="shared" si="29"/>
        <v>24</v>
      </c>
      <c r="F169" s="23">
        <v>24</v>
      </c>
      <c r="G169" s="64"/>
      <c r="H169" s="61"/>
      <c r="I169" s="61"/>
      <c r="J169" s="65"/>
      <c r="K169" s="66">
        <v>1.5</v>
      </c>
      <c r="L169" s="65"/>
      <c r="M169" s="217"/>
      <c r="N169" s="65"/>
      <c r="O169" s="66"/>
      <c r="P169" s="37"/>
    </row>
    <row r="170" spans="1:16" ht="14.25">
      <c r="A170" s="347"/>
      <c r="B170" s="155" t="s">
        <v>226</v>
      </c>
      <c r="C170" s="249" t="s">
        <v>227</v>
      </c>
      <c r="D170" s="82">
        <f t="shared" si="28"/>
        <v>2.5</v>
      </c>
      <c r="E170" s="83">
        <f t="shared" si="29"/>
        <v>40</v>
      </c>
      <c r="F170" s="64">
        <v>40</v>
      </c>
      <c r="G170" s="61"/>
      <c r="H170" s="64"/>
      <c r="I170" s="98"/>
      <c r="J170" s="65"/>
      <c r="K170" s="66"/>
      <c r="L170" s="65">
        <v>2.5</v>
      </c>
      <c r="M170" s="217"/>
      <c r="N170" s="65"/>
      <c r="O170" s="66"/>
      <c r="P170" s="37"/>
    </row>
    <row r="171" spans="1:16" ht="24">
      <c r="A171" s="347"/>
      <c r="B171" s="151" t="s">
        <v>228</v>
      </c>
      <c r="C171" s="249" t="s">
        <v>229</v>
      </c>
      <c r="D171" s="82">
        <f t="shared" si="28"/>
        <v>1</v>
      </c>
      <c r="E171" s="83">
        <f t="shared" si="29"/>
        <v>16</v>
      </c>
      <c r="F171" s="152">
        <v>16</v>
      </c>
      <c r="G171" s="61"/>
      <c r="H171" s="64"/>
      <c r="I171" s="98"/>
      <c r="J171" s="65"/>
      <c r="K171" s="66"/>
      <c r="L171" s="132">
        <v>1</v>
      </c>
      <c r="M171" s="217"/>
      <c r="N171" s="65"/>
      <c r="O171" s="66"/>
      <c r="P171" s="37"/>
    </row>
    <row r="172" spans="1:16" ht="24">
      <c r="A172" s="347"/>
      <c r="B172" s="151" t="s">
        <v>230</v>
      </c>
      <c r="C172" s="249" t="s">
        <v>231</v>
      </c>
      <c r="D172" s="82">
        <f t="shared" si="28"/>
        <v>1.5</v>
      </c>
      <c r="E172" s="83">
        <f t="shared" si="29"/>
        <v>24</v>
      </c>
      <c r="F172" s="64">
        <v>16</v>
      </c>
      <c r="G172" s="61"/>
      <c r="H172" s="64"/>
      <c r="I172" s="98"/>
      <c r="J172" s="65"/>
      <c r="K172" s="66"/>
      <c r="L172" s="65"/>
      <c r="M172" s="217">
        <v>1.5</v>
      </c>
      <c r="N172" s="65"/>
      <c r="O172" s="66"/>
      <c r="P172" s="37"/>
    </row>
    <row r="173" spans="1:16" ht="24">
      <c r="A173" s="347"/>
      <c r="B173" s="151" t="s">
        <v>232</v>
      </c>
      <c r="C173" s="249" t="s">
        <v>233</v>
      </c>
      <c r="D173" s="82">
        <f t="shared" si="28"/>
        <v>2</v>
      </c>
      <c r="E173" s="83">
        <f t="shared" si="29"/>
        <v>32</v>
      </c>
      <c r="F173" s="64"/>
      <c r="G173" s="61"/>
      <c r="H173" s="64"/>
      <c r="I173" s="98"/>
      <c r="J173" s="65"/>
      <c r="K173" s="66"/>
      <c r="L173" s="65"/>
      <c r="M173" s="218">
        <v>2</v>
      </c>
      <c r="N173" s="65"/>
      <c r="O173" s="66"/>
      <c r="P173" s="37"/>
    </row>
    <row r="174" spans="1:16" ht="24">
      <c r="A174" s="347"/>
      <c r="B174" s="155" t="s">
        <v>234</v>
      </c>
      <c r="C174" s="249" t="s">
        <v>235</v>
      </c>
      <c r="D174" s="67">
        <f t="shared" si="28"/>
        <v>2</v>
      </c>
      <c r="E174" s="19">
        <f t="shared" si="29"/>
        <v>32</v>
      </c>
      <c r="F174" s="64"/>
      <c r="G174" s="61">
        <v>32</v>
      </c>
      <c r="H174" s="64"/>
      <c r="I174" s="98"/>
      <c r="J174" s="65"/>
      <c r="K174" s="66"/>
      <c r="L174" s="65"/>
      <c r="M174" s="218">
        <v>1</v>
      </c>
      <c r="N174" s="65"/>
      <c r="O174" s="124">
        <v>1</v>
      </c>
      <c r="P174" s="37"/>
    </row>
    <row r="175" spans="1:16" ht="14.25">
      <c r="A175" s="347"/>
      <c r="B175" s="155" t="s">
        <v>236</v>
      </c>
      <c r="C175" s="249" t="s">
        <v>237</v>
      </c>
      <c r="D175" s="67">
        <f t="shared" si="28"/>
        <v>2</v>
      </c>
      <c r="E175" s="19">
        <f t="shared" si="29"/>
        <v>32</v>
      </c>
      <c r="F175" s="64"/>
      <c r="G175" s="61">
        <v>32</v>
      </c>
      <c r="H175" s="64"/>
      <c r="I175" s="98"/>
      <c r="J175" s="65"/>
      <c r="K175" s="66"/>
      <c r="L175" s="65"/>
      <c r="M175" s="217"/>
      <c r="N175" s="132">
        <v>2</v>
      </c>
      <c r="O175" s="66"/>
      <c r="P175" s="37"/>
    </row>
    <row r="176" spans="1:16" ht="14.25">
      <c r="A176" s="347"/>
      <c r="B176" s="155" t="s">
        <v>238</v>
      </c>
      <c r="C176" s="249" t="s">
        <v>239</v>
      </c>
      <c r="D176" s="67">
        <f t="shared" si="28"/>
        <v>2</v>
      </c>
      <c r="E176" s="19">
        <f t="shared" si="29"/>
        <v>32</v>
      </c>
      <c r="F176" s="64"/>
      <c r="G176" s="61">
        <v>32</v>
      </c>
      <c r="H176" s="64"/>
      <c r="I176" s="89"/>
      <c r="J176" s="26"/>
      <c r="K176" s="26"/>
      <c r="L176" s="26"/>
      <c r="M176" s="212"/>
      <c r="N176" s="80"/>
      <c r="O176" s="26">
        <v>2</v>
      </c>
      <c r="P176" s="37"/>
    </row>
    <row r="177" spans="1:16" ht="24">
      <c r="A177" s="347"/>
      <c r="B177" s="115" t="s">
        <v>240</v>
      </c>
      <c r="C177" s="249" t="s">
        <v>241</v>
      </c>
      <c r="D177" s="67">
        <f t="shared" si="28"/>
        <v>1.5</v>
      </c>
      <c r="E177" s="19">
        <f t="shared" si="29"/>
        <v>24</v>
      </c>
      <c r="F177" s="64">
        <v>24</v>
      </c>
      <c r="G177" s="61"/>
      <c r="H177" s="64"/>
      <c r="I177" s="98"/>
      <c r="J177" s="17"/>
      <c r="K177" s="17"/>
      <c r="L177" s="18"/>
      <c r="M177" s="212"/>
      <c r="N177" s="78"/>
      <c r="O177" s="26">
        <v>1.5</v>
      </c>
      <c r="P177" s="63"/>
    </row>
    <row r="178" spans="1:16" ht="24">
      <c r="A178" s="348"/>
      <c r="B178" s="253"/>
      <c r="C178" s="249" t="s">
        <v>242</v>
      </c>
      <c r="D178" s="67">
        <f t="shared" si="28"/>
        <v>2</v>
      </c>
      <c r="E178" s="19">
        <f t="shared" si="29"/>
        <v>32</v>
      </c>
      <c r="F178" s="64">
        <v>56</v>
      </c>
      <c r="G178" s="64"/>
      <c r="H178" s="61"/>
      <c r="I178" s="61"/>
      <c r="J178" s="17"/>
      <c r="K178" s="14"/>
      <c r="L178" s="18"/>
      <c r="M178" s="210"/>
      <c r="N178" s="78">
        <v>2</v>
      </c>
      <c r="O178" s="26"/>
      <c r="P178" s="37"/>
    </row>
    <row r="179" spans="1:16" ht="14.25">
      <c r="A179" s="121"/>
      <c r="B179" s="234" t="s">
        <v>26</v>
      </c>
      <c r="C179" s="254"/>
      <c r="D179" s="107">
        <f aca="true" t="shared" si="30" ref="D179:P179">SUM(D158:D178)</f>
        <v>33.5</v>
      </c>
      <c r="E179" s="107">
        <f t="shared" si="30"/>
        <v>536</v>
      </c>
      <c r="F179" s="19">
        <f t="shared" si="30"/>
        <v>328</v>
      </c>
      <c r="G179" s="255">
        <f t="shared" si="30"/>
        <v>192</v>
      </c>
      <c r="H179" s="22">
        <f t="shared" si="30"/>
        <v>0</v>
      </c>
      <c r="I179" s="22">
        <f t="shared" si="30"/>
        <v>3.5</v>
      </c>
      <c r="J179" s="22">
        <f t="shared" si="30"/>
        <v>5</v>
      </c>
      <c r="K179" s="22">
        <f t="shared" si="30"/>
        <v>3.5</v>
      </c>
      <c r="L179" s="22">
        <f t="shared" si="30"/>
        <v>8.5</v>
      </c>
      <c r="M179" s="210">
        <f t="shared" si="30"/>
        <v>4.5</v>
      </c>
      <c r="N179" s="78">
        <f t="shared" si="30"/>
        <v>4</v>
      </c>
      <c r="O179" s="22">
        <f t="shared" si="30"/>
        <v>4.5</v>
      </c>
      <c r="P179" s="58">
        <f t="shared" si="30"/>
        <v>0</v>
      </c>
    </row>
    <row r="180" spans="1:16" ht="24">
      <c r="A180" s="346" t="s">
        <v>243</v>
      </c>
      <c r="B180" s="115" t="s">
        <v>244</v>
      </c>
      <c r="C180" s="249" t="s">
        <v>245</v>
      </c>
      <c r="D180" s="67">
        <f>SUM(I180:P180)</f>
        <v>17</v>
      </c>
      <c r="E180" s="19">
        <f>D180*16</f>
        <v>272</v>
      </c>
      <c r="F180" s="64"/>
      <c r="G180" s="61"/>
      <c r="H180" s="64"/>
      <c r="I180" s="98"/>
      <c r="J180" s="17"/>
      <c r="K180" s="17"/>
      <c r="L180" s="17"/>
      <c r="M180" s="212"/>
      <c r="N180" s="80"/>
      <c r="O180" s="26"/>
      <c r="P180" s="63">
        <v>17</v>
      </c>
    </row>
    <row r="181" spans="1:16" ht="36">
      <c r="A181" s="348"/>
      <c r="B181" s="88" t="s">
        <v>246</v>
      </c>
      <c r="C181" s="73" t="s">
        <v>247</v>
      </c>
      <c r="D181" s="67">
        <f>SUM(I181:P181)</f>
        <v>2</v>
      </c>
      <c r="E181" s="19">
        <f>D181*16</f>
        <v>32</v>
      </c>
      <c r="F181" s="21"/>
      <c r="G181" s="21"/>
      <c r="H181" s="20"/>
      <c r="I181" s="98"/>
      <c r="J181" s="17"/>
      <c r="K181" s="17"/>
      <c r="L181" s="17"/>
      <c r="M181" s="212">
        <v>2</v>
      </c>
      <c r="N181" s="256"/>
      <c r="O181" s="26"/>
      <c r="P181" s="37"/>
    </row>
    <row r="182" spans="1:16" ht="15" thickBot="1">
      <c r="A182" s="123"/>
      <c r="B182" s="10" t="s">
        <v>26</v>
      </c>
      <c r="C182" s="10"/>
      <c r="D182" s="108">
        <f>SUM(D180:D181)</f>
        <v>19</v>
      </c>
      <c r="E182" s="109">
        <f>SUM(E180:E181)</f>
        <v>304</v>
      </c>
      <c r="F182" s="36">
        <f aca="true" t="shared" si="31" ref="F182:P182">SUM(F180:F181)</f>
        <v>0</v>
      </c>
      <c r="G182" s="36">
        <f t="shared" si="31"/>
        <v>0</v>
      </c>
      <c r="H182" s="36">
        <f t="shared" si="31"/>
        <v>0</v>
      </c>
      <c r="I182" s="103">
        <f t="shared" si="31"/>
        <v>0</v>
      </c>
      <c r="J182" s="24">
        <f t="shared" si="31"/>
        <v>0</v>
      </c>
      <c r="K182" s="24">
        <f t="shared" si="31"/>
        <v>0</v>
      </c>
      <c r="L182" s="24">
        <f t="shared" si="31"/>
        <v>0</v>
      </c>
      <c r="M182" s="222">
        <f t="shared" si="31"/>
        <v>2</v>
      </c>
      <c r="N182" s="236">
        <f t="shared" si="31"/>
        <v>0</v>
      </c>
      <c r="O182" s="24">
        <f t="shared" si="31"/>
        <v>0</v>
      </c>
      <c r="P182" s="59">
        <f t="shared" si="31"/>
        <v>17</v>
      </c>
    </row>
    <row r="183" spans="1:16" ht="15.75" thickBot="1" thickTop="1">
      <c r="A183" s="53"/>
      <c r="B183" s="13"/>
      <c r="C183" s="13"/>
      <c r="D183" s="55"/>
      <c r="E183" s="41"/>
      <c r="F183" s="40"/>
      <c r="G183" s="40"/>
      <c r="H183" s="40"/>
      <c r="I183" s="104"/>
      <c r="J183" s="60"/>
      <c r="K183" s="60"/>
      <c r="L183" s="60"/>
      <c r="M183" s="228"/>
      <c r="N183" s="60"/>
      <c r="O183" s="60"/>
      <c r="P183" s="60"/>
    </row>
    <row r="184" spans="1:16" ht="15" thickTop="1">
      <c r="A184" s="330" t="s">
        <v>3</v>
      </c>
      <c r="B184" s="339" t="s">
        <v>44</v>
      </c>
      <c r="C184" s="337" t="s">
        <v>45</v>
      </c>
      <c r="D184" s="339" t="s">
        <v>4</v>
      </c>
      <c r="E184" s="341" t="s">
        <v>248</v>
      </c>
      <c r="F184" s="332" t="s">
        <v>47</v>
      </c>
      <c r="G184" s="341" t="s">
        <v>48</v>
      </c>
      <c r="H184" s="332" t="s">
        <v>49</v>
      </c>
      <c r="I184" s="343" t="s">
        <v>8</v>
      </c>
      <c r="J184" s="344"/>
      <c r="K184" s="344"/>
      <c r="L184" s="344"/>
      <c r="M184" s="344"/>
      <c r="N184" s="344"/>
      <c r="O184" s="344"/>
      <c r="P184" s="345"/>
    </row>
    <row r="185" spans="1:16" ht="14.25">
      <c r="A185" s="331"/>
      <c r="B185" s="340"/>
      <c r="C185" s="338"/>
      <c r="D185" s="340"/>
      <c r="E185" s="342"/>
      <c r="F185" s="333"/>
      <c r="G185" s="342"/>
      <c r="H185" s="333"/>
      <c r="I185" s="250" t="s">
        <v>9</v>
      </c>
      <c r="J185" s="251" t="s">
        <v>10</v>
      </c>
      <c r="K185" s="250" t="s">
        <v>11</v>
      </c>
      <c r="L185" s="251" t="s">
        <v>12</v>
      </c>
      <c r="M185" s="250" t="s">
        <v>13</v>
      </c>
      <c r="N185" s="251" t="s">
        <v>14</v>
      </c>
      <c r="O185" s="250" t="s">
        <v>15</v>
      </c>
      <c r="P185" s="252" t="s">
        <v>16</v>
      </c>
    </row>
    <row r="186" spans="1:16" ht="14.25">
      <c r="A186" s="346" t="s">
        <v>32</v>
      </c>
      <c r="B186" s="65" t="s">
        <v>249</v>
      </c>
      <c r="C186" s="156" t="s">
        <v>250</v>
      </c>
      <c r="D186" s="65">
        <f>SUM(I186:P186)</f>
        <v>2</v>
      </c>
      <c r="E186" s="66">
        <f>D186*16</f>
        <v>32</v>
      </c>
      <c r="F186" s="65"/>
      <c r="G186" s="66"/>
      <c r="H186" s="65"/>
      <c r="I186" s="66"/>
      <c r="J186" s="65"/>
      <c r="K186" s="66"/>
      <c r="L186" s="65"/>
      <c r="M186" s="217"/>
      <c r="N186" s="65"/>
      <c r="O186" s="124">
        <v>2</v>
      </c>
      <c r="P186" s="120"/>
    </row>
    <row r="187" spans="1:16" ht="14.25">
      <c r="A187" s="347"/>
      <c r="B187" s="65" t="s">
        <v>251</v>
      </c>
      <c r="C187" s="156" t="s">
        <v>252</v>
      </c>
      <c r="D187" s="65">
        <f>SUM(I187:P187)</f>
        <v>2</v>
      </c>
      <c r="E187" s="66">
        <f>D187*16</f>
        <v>32</v>
      </c>
      <c r="F187" s="65"/>
      <c r="G187" s="66"/>
      <c r="H187" s="65"/>
      <c r="I187" s="66"/>
      <c r="J187" s="65"/>
      <c r="K187" s="66"/>
      <c r="L187" s="65"/>
      <c r="M187" s="217"/>
      <c r="N187" s="65"/>
      <c r="O187" s="124">
        <v>2</v>
      </c>
      <c r="P187" s="120"/>
    </row>
    <row r="188" spans="1:16" ht="14.25">
      <c r="A188" s="348"/>
      <c r="B188" s="65" t="s">
        <v>253</v>
      </c>
      <c r="C188" s="156" t="s">
        <v>254</v>
      </c>
      <c r="D188" s="65">
        <f>SUM(I188:P188)</f>
        <v>2</v>
      </c>
      <c r="E188" s="66">
        <f>D188*16</f>
        <v>32</v>
      </c>
      <c r="F188" s="84"/>
      <c r="G188" s="85"/>
      <c r="H188" s="84"/>
      <c r="I188" s="85"/>
      <c r="J188" s="84"/>
      <c r="K188" s="85"/>
      <c r="L188" s="84"/>
      <c r="M188" s="229"/>
      <c r="N188" s="84"/>
      <c r="O188" s="125">
        <v>2</v>
      </c>
      <c r="P188" s="122"/>
    </row>
    <row r="189" spans="1:16" ht="24.75" thickBot="1">
      <c r="A189" s="304"/>
      <c r="B189" s="305" t="s">
        <v>277</v>
      </c>
      <c r="C189" s="303"/>
      <c r="D189" s="126">
        <f>SUM(I189:P189)</f>
        <v>2</v>
      </c>
      <c r="E189" s="127">
        <v>32</v>
      </c>
      <c r="F189" s="128">
        <f>SUM(F186:F188)</f>
        <v>0</v>
      </c>
      <c r="G189" s="114">
        <f aca="true" t="shared" si="32" ref="G189:N189">SUM(G186:G188)</f>
        <v>0</v>
      </c>
      <c r="H189" s="128">
        <f t="shared" si="32"/>
        <v>0</v>
      </c>
      <c r="I189" s="129">
        <f t="shared" si="32"/>
        <v>0</v>
      </c>
      <c r="J189" s="130">
        <f t="shared" si="32"/>
        <v>0</v>
      </c>
      <c r="K189" s="129">
        <f t="shared" si="32"/>
        <v>0</v>
      </c>
      <c r="L189" s="130">
        <f t="shared" si="32"/>
        <v>0</v>
      </c>
      <c r="M189" s="230">
        <f t="shared" si="32"/>
        <v>0</v>
      </c>
      <c r="N189" s="243">
        <f t="shared" si="32"/>
        <v>0</v>
      </c>
      <c r="O189" s="129">
        <v>2</v>
      </c>
      <c r="P189" s="131">
        <v>0</v>
      </c>
    </row>
    <row r="190" spans="1:16" ht="15" thickTop="1">
      <c r="A190" s="2"/>
      <c r="B190" s="2"/>
      <c r="C190" s="15"/>
      <c r="D190" s="1"/>
      <c r="E190" s="1"/>
      <c r="F190" s="1"/>
      <c r="G190" s="1"/>
      <c r="H190" s="1"/>
      <c r="I190" s="105"/>
      <c r="J190" s="106"/>
      <c r="K190" s="106"/>
      <c r="L190" s="106"/>
      <c r="N190" s="244"/>
      <c r="O190" s="1"/>
      <c r="P190" s="1"/>
    </row>
    <row r="191" spans="1:16" ht="14.25">
      <c r="A191" s="2"/>
      <c r="B191" s="2"/>
      <c r="C191" s="15"/>
      <c r="D191" s="1"/>
      <c r="E191" s="1"/>
      <c r="F191" s="1"/>
      <c r="G191" s="1"/>
      <c r="H191" s="1"/>
      <c r="I191" s="70"/>
      <c r="J191" s="1"/>
      <c r="K191" s="1"/>
      <c r="L191" s="1"/>
      <c r="N191" s="233"/>
      <c r="O191" s="1"/>
      <c r="P191" s="1"/>
    </row>
    <row r="192" spans="1:16" ht="14.25">
      <c r="A192" s="2" t="s">
        <v>255</v>
      </c>
      <c r="B192" s="2"/>
      <c r="C192" s="15"/>
      <c r="D192" s="1"/>
      <c r="E192" s="1"/>
      <c r="F192" s="1"/>
      <c r="G192" s="1"/>
      <c r="H192" s="1"/>
      <c r="I192" s="70"/>
      <c r="J192" s="1"/>
      <c r="K192" s="1"/>
      <c r="L192" s="1"/>
      <c r="N192" s="233"/>
      <c r="O192" s="1"/>
      <c r="P192" s="1"/>
    </row>
    <row r="193" spans="1:16" ht="22.5">
      <c r="A193" s="2"/>
      <c r="B193" s="2" t="s">
        <v>256</v>
      </c>
      <c r="C193" s="15" t="s">
        <v>257</v>
      </c>
      <c r="D193" s="1"/>
      <c r="E193" s="1"/>
      <c r="F193" s="1"/>
      <c r="G193" s="1"/>
      <c r="H193" s="1"/>
      <c r="I193" s="1"/>
      <c r="J193" s="1"/>
      <c r="K193" s="1"/>
      <c r="L193" s="1"/>
      <c r="N193" s="81"/>
      <c r="O193" s="2"/>
      <c r="P193" s="2"/>
    </row>
    <row r="194" spans="1:16" ht="14.25">
      <c r="A194" s="2"/>
      <c r="B194" s="2" t="s">
        <v>258</v>
      </c>
      <c r="C194" s="15" t="s">
        <v>259</v>
      </c>
      <c r="D194" s="1"/>
      <c r="E194" s="1"/>
      <c r="F194" s="1"/>
      <c r="G194" s="1"/>
      <c r="H194" s="1"/>
      <c r="I194" s="1"/>
      <c r="J194" s="1"/>
      <c r="K194" s="1"/>
      <c r="L194" s="1"/>
      <c r="N194" s="81"/>
      <c r="O194" s="2"/>
      <c r="P194" s="2"/>
    </row>
    <row r="195" spans="1:16" ht="33.75">
      <c r="A195" s="2"/>
      <c r="B195" s="70" t="s">
        <v>260</v>
      </c>
      <c r="C195" s="15" t="s">
        <v>261</v>
      </c>
      <c r="D195" s="70"/>
      <c r="E195" s="1"/>
      <c r="F195" s="1"/>
      <c r="G195" s="1"/>
      <c r="H195" s="1"/>
      <c r="I195" s="1"/>
      <c r="J195" s="1"/>
      <c r="K195" s="1"/>
      <c r="L195" s="1"/>
      <c r="N195" s="81"/>
      <c r="O195" s="2"/>
      <c r="P195" s="2"/>
    </row>
    <row r="196" spans="1:16" ht="14.25">
      <c r="A196" s="2"/>
      <c r="B196" s="70" t="s">
        <v>262</v>
      </c>
      <c r="C196" s="15"/>
      <c r="D196" s="70"/>
      <c r="E196" s="1"/>
      <c r="F196" s="1"/>
      <c r="G196" s="1"/>
      <c r="H196" s="1"/>
      <c r="I196" s="1"/>
      <c r="J196" s="1"/>
      <c r="K196" s="1"/>
      <c r="L196" s="1"/>
      <c r="N196" s="81"/>
      <c r="O196" s="2"/>
      <c r="P196" s="2"/>
    </row>
    <row r="197" spans="1:16" ht="14.25">
      <c r="A197" s="2"/>
      <c r="B197" s="2" t="s">
        <v>263</v>
      </c>
      <c r="C197" s="15"/>
      <c r="D197" s="1"/>
      <c r="E197" s="1"/>
      <c r="F197" s="1"/>
      <c r="G197" s="1"/>
      <c r="H197" s="1"/>
      <c r="I197" s="1"/>
      <c r="J197" s="1"/>
      <c r="K197" s="1"/>
      <c r="L197" s="1"/>
      <c r="N197" s="81"/>
      <c r="O197" s="2"/>
      <c r="P197" s="2"/>
    </row>
    <row r="198" spans="1:16" ht="14.25">
      <c r="A198" s="2"/>
      <c r="B198" s="2" t="s">
        <v>264</v>
      </c>
      <c r="C198" s="15"/>
      <c r="D198" s="1"/>
      <c r="E198" s="1"/>
      <c r="F198" s="1"/>
      <c r="G198" s="1"/>
      <c r="H198" s="1"/>
      <c r="I198" s="1"/>
      <c r="J198" s="1"/>
      <c r="K198" s="1"/>
      <c r="L198" s="1"/>
      <c r="N198" s="81"/>
      <c r="O198" s="2"/>
      <c r="P198" s="2"/>
    </row>
  </sheetData>
  <sheetProtection/>
  <mergeCells count="123">
    <mergeCell ref="F184:F185"/>
    <mergeCell ref="G184:G185"/>
    <mergeCell ref="H184:H185"/>
    <mergeCell ref="I184:P184"/>
    <mergeCell ref="A186:A188"/>
    <mergeCell ref="G156:G157"/>
    <mergeCell ref="H156:H157"/>
    <mergeCell ref="I156:P156"/>
    <mergeCell ref="A158:A178"/>
    <mergeCell ref="A180:A181"/>
    <mergeCell ref="A184:A185"/>
    <mergeCell ref="B184:B185"/>
    <mergeCell ref="C184:C185"/>
    <mergeCell ref="D184:D185"/>
    <mergeCell ref="E184:E185"/>
    <mergeCell ref="F142:F143"/>
    <mergeCell ref="G142:G143"/>
    <mergeCell ref="H142:H143"/>
    <mergeCell ref="I142:P142"/>
    <mergeCell ref="A156:A157"/>
    <mergeCell ref="B156:B157"/>
    <mergeCell ref="C156:C157"/>
    <mergeCell ref="D156:D157"/>
    <mergeCell ref="E156:E157"/>
    <mergeCell ref="F156:F157"/>
    <mergeCell ref="F128:F129"/>
    <mergeCell ref="G128:G129"/>
    <mergeCell ref="H128:H129"/>
    <mergeCell ref="I128:P128"/>
    <mergeCell ref="A130:A139"/>
    <mergeCell ref="A142:A143"/>
    <mergeCell ref="B142:B143"/>
    <mergeCell ref="C142:C143"/>
    <mergeCell ref="D142:D143"/>
    <mergeCell ref="E142:E143"/>
    <mergeCell ref="F114:F115"/>
    <mergeCell ref="G114:G115"/>
    <mergeCell ref="H114:H115"/>
    <mergeCell ref="I114:P114"/>
    <mergeCell ref="A116:A125"/>
    <mergeCell ref="A128:A129"/>
    <mergeCell ref="B128:B129"/>
    <mergeCell ref="C128:C129"/>
    <mergeCell ref="D128:D129"/>
    <mergeCell ref="E128:E129"/>
    <mergeCell ref="F98:F99"/>
    <mergeCell ref="G98:G99"/>
    <mergeCell ref="H98:H99"/>
    <mergeCell ref="I98:P98"/>
    <mergeCell ref="A100:A111"/>
    <mergeCell ref="A114:A115"/>
    <mergeCell ref="B114:B115"/>
    <mergeCell ref="C114:C115"/>
    <mergeCell ref="D114:D115"/>
    <mergeCell ref="E114:E115"/>
    <mergeCell ref="F89:F90"/>
    <mergeCell ref="G89:G90"/>
    <mergeCell ref="H89:H90"/>
    <mergeCell ref="I89:P89"/>
    <mergeCell ref="A91:A95"/>
    <mergeCell ref="A98:A99"/>
    <mergeCell ref="B98:B99"/>
    <mergeCell ref="C98:C99"/>
    <mergeCell ref="D98:D99"/>
    <mergeCell ref="E98:E99"/>
    <mergeCell ref="F80:F81"/>
    <mergeCell ref="G80:G81"/>
    <mergeCell ref="H80:H81"/>
    <mergeCell ref="I80:P80"/>
    <mergeCell ref="A82:A86"/>
    <mergeCell ref="A89:A90"/>
    <mergeCell ref="B89:B90"/>
    <mergeCell ref="C89:C90"/>
    <mergeCell ref="D89:D90"/>
    <mergeCell ref="E89:E90"/>
    <mergeCell ref="F71:F72"/>
    <mergeCell ref="G71:G72"/>
    <mergeCell ref="H71:H72"/>
    <mergeCell ref="I71:P71"/>
    <mergeCell ref="A73:A77"/>
    <mergeCell ref="A80:A81"/>
    <mergeCell ref="B80:B81"/>
    <mergeCell ref="C80:C81"/>
    <mergeCell ref="D80:D81"/>
    <mergeCell ref="E80:E81"/>
    <mergeCell ref="F52:F53"/>
    <mergeCell ref="G52:G53"/>
    <mergeCell ref="H52:H53"/>
    <mergeCell ref="I52:P52"/>
    <mergeCell ref="A54:A68"/>
    <mergeCell ref="A71:A72"/>
    <mergeCell ref="B71:B72"/>
    <mergeCell ref="C71:C72"/>
    <mergeCell ref="D71:D72"/>
    <mergeCell ref="E71:E72"/>
    <mergeCell ref="A31:A49"/>
    <mergeCell ref="A52:A53"/>
    <mergeCell ref="B52:B53"/>
    <mergeCell ref="C52:C53"/>
    <mergeCell ref="D52:D53"/>
    <mergeCell ref="E52:E53"/>
    <mergeCell ref="D29:D30"/>
    <mergeCell ref="E29:E30"/>
    <mergeCell ref="F29:F30"/>
    <mergeCell ref="G29:G30"/>
    <mergeCell ref="H29:H30"/>
    <mergeCell ref="I29:P29"/>
    <mergeCell ref="A5:A11"/>
    <mergeCell ref="A15:A18"/>
    <mergeCell ref="A21:A26"/>
    <mergeCell ref="A29:A30"/>
    <mergeCell ref="B29:B30"/>
    <mergeCell ref="C29:C30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柴维斯</dc:creator>
  <cp:keywords/>
  <dc:description/>
  <cp:lastModifiedBy>lenovo</cp:lastModifiedBy>
  <cp:lastPrinted>2014-05-01T08:59:33Z</cp:lastPrinted>
  <dcterms:created xsi:type="dcterms:W3CDTF">2008-10-31T05:32:31Z</dcterms:created>
  <dcterms:modified xsi:type="dcterms:W3CDTF">2014-05-01T08:59:41Z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